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HP3\Docs\Project Preparation Guidelines\Revised PIP\"/>
    </mc:Choice>
  </mc:AlternateContent>
  <bookViews>
    <workbookView xWindow="0" yWindow="0" windowWidth="20430" windowHeight="7050" firstSheet="4" activeTab="4"/>
  </bookViews>
  <sheets>
    <sheet name="Help" sheetId="8" state="hidden" r:id="rId1"/>
    <sheet name="PIP Cost Tab" sheetId="14" state="hidden" r:id="rId2"/>
    <sheet name="Hydromet Calculator" sheetId="15" state="hidden" r:id="rId3"/>
    <sheet name="Guide to Filling Columns" sheetId="16" state="hidden" r:id="rId4"/>
    <sheet name="TimeLine" sheetId="17" r:id="rId5"/>
    <sheet name="PP" sheetId="18" state="hidden" r:id="rId6"/>
  </sheets>
  <definedNames>
    <definedName name="_xlnm.Print_Area" localSheetId="1">'PIP Cost Tab'!$A$1:$AR$256</definedName>
    <definedName name="_xlnm.Print_Titles" localSheetId="0">Help!$1:$1</definedName>
    <definedName name="_xlnm.Print_Titles" localSheetId="1">'PIP Cost Tab'!$1:$2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3" i="17" l="1"/>
  <c r="X53" i="17"/>
  <c r="W53" i="17"/>
  <c r="Z53" i="17" s="1"/>
  <c r="AS142" i="14" l="1"/>
  <c r="AS249" i="14"/>
  <c r="AS250" i="14"/>
  <c r="AS251" i="14"/>
  <c r="AS252" i="14"/>
  <c r="AS243" i="14"/>
  <c r="AS244" i="14"/>
  <c r="AS245" i="14"/>
  <c r="AS246" i="14"/>
  <c r="AS247" i="14"/>
  <c r="AS248" i="14"/>
  <c r="AS242" i="14"/>
  <c r="AS254" i="14" s="1"/>
  <c r="J249" i="14"/>
  <c r="AS256" i="14" l="1"/>
  <c r="AR44" i="14"/>
  <c r="AR45" i="14"/>
  <c r="AR46" i="14"/>
  <c r="AR47" i="14"/>
  <c r="AR48" i="14"/>
  <c r="AR49" i="14"/>
  <c r="AR50" i="14"/>
  <c r="AR51" i="14"/>
  <c r="AR52" i="14"/>
  <c r="AR53" i="14"/>
  <c r="AR54" i="14"/>
  <c r="AR55" i="14"/>
  <c r="AR56" i="14"/>
  <c r="AR57" i="14"/>
  <c r="AR58" i="14"/>
  <c r="AR59" i="14"/>
  <c r="AR60" i="14"/>
  <c r="AR61" i="14"/>
  <c r="AR62" i="14"/>
  <c r="AR63" i="14"/>
  <c r="AR64" i="14"/>
  <c r="AR43" i="14"/>
  <c r="AR254" i="14"/>
  <c r="AR211" i="14" l="1"/>
  <c r="AR175" i="14"/>
  <c r="AR142" i="14"/>
  <c r="AR256" i="14" l="1"/>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51" i="14"/>
  <c r="J252" i="14"/>
  <c r="J253"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5" i="14"/>
  <c r="J213" i="14" l="1"/>
  <c r="J176" i="14"/>
  <c r="J141" i="14"/>
  <c r="I256" i="14" l="1"/>
  <c r="J254" i="14" l="1"/>
  <c r="J211" i="14"/>
  <c r="J175" i="14"/>
  <c r="J142" i="14" l="1"/>
  <c r="J256" i="14" s="1"/>
  <c r="F5" i="15"/>
  <c r="F6" i="15"/>
  <c r="F7" i="15"/>
  <c r="F8" i="15"/>
  <c r="F9" i="15"/>
  <c r="F10" i="15"/>
  <c r="F11" i="15"/>
  <c r="F12" i="15"/>
  <c r="F13" i="15"/>
  <c r="F14" i="15"/>
  <c r="F15" i="15"/>
  <c r="F16" i="15"/>
  <c r="F17" i="15"/>
  <c r="F18" i="15"/>
  <c r="F19" i="15"/>
  <c r="F20" i="15"/>
  <c r="F21" i="15"/>
  <c r="F22" i="15"/>
  <c r="F23" i="15"/>
  <c r="F24" i="15"/>
  <c r="F25" i="15"/>
  <c r="F26" i="15"/>
  <c r="F27" i="15"/>
  <c r="F4" i="15"/>
  <c r="F28" i="15" s="1"/>
</calcChain>
</file>

<file path=xl/sharedStrings.xml><?xml version="1.0" encoding="utf-8"?>
<sst xmlns="http://schemas.openxmlformats.org/spreadsheetml/2006/main" count="1122" uniqueCount="684">
  <si>
    <t>S. No</t>
  </si>
  <si>
    <t>Sub-Component</t>
  </si>
  <si>
    <t>Major Activities</t>
  </si>
  <si>
    <t>Primary IA</t>
  </si>
  <si>
    <t>Explanatory Notes</t>
  </si>
  <si>
    <t>A</t>
  </si>
  <si>
    <t>A1.1</t>
  </si>
  <si>
    <t>States/Central</t>
  </si>
  <si>
    <t>WRMS system may include:
    • Weather: automatic weather stations, rainfall and snow gages
    • Rivers:  stage/discharge of rivers, water quality, rating curve updating
    • Groundwater:  levels, water quality
    • Reservoirs/tanks: water levels, gate positions, outflows and spillways, update rating curves
    • Sediment:  transport and load monitoring
    • Coastal monitoring
    • Diversions, water use and irrigation monitoring
This will involve procurement of equipment for monitoring and services for commissioning, operation and maintenance. Generally, two years warranty and five years annual maintenance needs to be included in procurement documents (Refer to BBMB and Maharashtra contracts for RTDAS, RTDSS real-time, real-time flood forecasting).</t>
  </si>
  <si>
    <t>Central/States</t>
  </si>
  <si>
    <t>A1.3</t>
  </si>
  <si>
    <t>• Pilot a community based, mobile monitoring system  for small streams, groundwater, water bodies, flooding, embankment status (crowd sourcing)
• Procurement of mobile based services and mobilizing the communities for the monitoring of local water resources. NRSC/ISRO has already piloted this approach.</t>
  </si>
  <si>
    <t>A2.1</t>
  </si>
  <si>
    <t>State agencies</t>
  </si>
  <si>
    <t>Services/manpower to digitize.</t>
  </si>
  <si>
    <t>A2.2</t>
  </si>
  <si>
    <t xml:space="preserve">Develop spatial river basin information systems including themes provided in India-WRIS </t>
  </si>
  <si>
    <t>States, CWC and CGWB</t>
  </si>
  <si>
    <t>A2.3</t>
  </si>
  <si>
    <t>Upgrade centralized and web-based data entry, data storage, data management and data dissemination systems, including:  e-SWIS, e-GEMS, e-WQIS and India-WRIS</t>
  </si>
  <si>
    <t>Central</t>
  </si>
  <si>
    <t>A3.1</t>
  </si>
  <si>
    <t>States</t>
  </si>
  <si>
    <t>Procurement of services/equipments</t>
  </si>
  <si>
    <t>A3.2</t>
  </si>
  <si>
    <t>Bathymetric river surveys in critical areas</t>
  </si>
  <si>
    <t>Procurement of services.</t>
  </si>
  <si>
    <t>A3.3</t>
  </si>
  <si>
    <t>Assess water quality/waste loads</t>
  </si>
  <si>
    <t>Design monitoring system to assess loading, fate and transport of constituents within water quality limited hotspots</t>
  </si>
  <si>
    <t>A3.4</t>
  </si>
  <si>
    <t>Groundwater exploration and aquifer mapping</t>
  </si>
  <si>
    <t>States/CGWB</t>
  </si>
  <si>
    <t>States need to match their hotspots with CGWB  in order to avoid duplication.</t>
  </si>
  <si>
    <t>B</t>
  </si>
  <si>
    <t>B1.1</t>
  </si>
  <si>
    <t>Survey of India/NRSC</t>
  </si>
  <si>
    <t>B1.2</t>
  </si>
  <si>
    <t>IMD/NRSC/States</t>
  </si>
  <si>
    <t>Temporal assessments may include but not be limited to:
• Estimation of precipitation, snow cover and snow melt, soil moisture, land use and actual evapotranspiration (ET)
• Runoff estimates as the basis for flood forecasting and reservoir operations (Hydro-India; see VIC model of NRSC); see also B2.3
• Satellite based monitoring of cropping patterns, crop conditions, droughts and water supply conditions in irrigation systems
• Satellite based monitoring of water logging, water storage in tanks and other water bodies.</t>
  </si>
  <si>
    <t>B1.3</t>
  </si>
  <si>
    <t>IMD/NRSC/ISRO</t>
  </si>
  <si>
    <t>• Improvement of flow forecasting, reservoir operations, crop planning, drought management, etc.
• Collaborate with international agencies as required to process ensemble forecast.</t>
  </si>
  <si>
    <t>B2.1</t>
  </si>
  <si>
    <t xml:space="preserve">• Implementation of central and state wise data storage and data dissemination systems (software; cloud computing and processing, etc.); Integrate WRIS with monitoring data from radars and satellite products; curated spatial information from legacy data and surveys. Requires active exchange platform between states and center
• Provide easy access to CMIP5 climate change projections for India for the purpose of Climate Risk Assessments.  </t>
  </si>
  <si>
    <t>B2.2</t>
  </si>
  <si>
    <t>B3.1</t>
  </si>
  <si>
    <t>CWC/CGWB/NRSC</t>
  </si>
  <si>
    <t>• This would allow integrating online data available in other sources/departments/international sources.  Also link digital-online libraries.
• The same system will be updated with information products such as online yearbooks, online interactive atlases, customizable interactive visualization dashboards, benchmarking products.
• Customizable knowledge portals and mobile Apps; Bulletins (e.g. flood forecasting)</t>
  </si>
  <si>
    <t>C</t>
  </si>
  <si>
    <t>C1.1</t>
  </si>
  <si>
    <t>C1.2</t>
  </si>
  <si>
    <t>States/River Basin bodies</t>
  </si>
  <si>
    <t>This would help understand seasonal forecasts for floods, flows, inundation, droughts.</t>
  </si>
  <si>
    <t>C1.3</t>
  </si>
  <si>
    <t>For reservoirs, irrigation systems operations, flood preparedness, spill management, and other water infrastructure</t>
  </si>
  <si>
    <t>C2.1</t>
  </si>
  <si>
    <t>Such as River Basin Management Plans,  Status of India’s Water Resources</t>
  </si>
  <si>
    <t>C2.2</t>
  </si>
  <si>
    <t>All IAs</t>
  </si>
  <si>
    <t>This would/may include monitoring, information generation and studies of specific issues, as conducted under HP-II, including also Climate Risk Assessments of present and planned WR infrastructure</t>
  </si>
  <si>
    <t>D</t>
  </si>
  <si>
    <t>MoWR</t>
  </si>
  <si>
    <t>Institutional Modernization Support, incl. ITC systems for offices and Data Centers</t>
  </si>
  <si>
    <t>Information management tools, e.g. ICT incl. cloud-based systems, videoconferencing systems, displays, softwares,  manuals, information systems design</t>
  </si>
  <si>
    <t>D2.1</t>
  </si>
  <si>
    <t>Policy Support</t>
  </si>
  <si>
    <t>Policy on data pooling, data quality management, enhancing public-domain information.</t>
  </si>
  <si>
    <t>D2.2</t>
  </si>
  <si>
    <t>Strengthened Partnerships and study tours</t>
  </si>
  <si>
    <t>Strengthened Partnerships with earth observation data and other knowledge providers, open data initiatives, academia, CSOs, internships/visiting experts/development assignments, international exchange program, and overseas and domestic study tours</t>
  </si>
  <si>
    <t>D3.1</t>
  </si>
  <si>
    <t xml:space="preserve">Annual Water Resources Knowledge Forum </t>
  </si>
  <si>
    <t>This would support showcasing the best of what India has to offer and facilitate knowledge exchange; also various competitions may be introduced (e.g. Online Tools, Appathons, Hackathons).</t>
  </si>
  <si>
    <t>Class room Training/Meetings and multi-media distance learning</t>
  </si>
  <si>
    <t>This will include curriculum development, technical courses, refresher courses, Training/Meetings in use of EO products readily available, etc. Multi-media distance learning may include videoconferencing, e-learning (e.g. self-paced courses, webinars, MOOC), vendor fairs, regular video &amp; audio podcasts, documentaries.</t>
  </si>
  <si>
    <t>D4.1</t>
  </si>
  <si>
    <t>D4.2</t>
  </si>
  <si>
    <r>
      <t xml:space="preserve">TAMC Consultancy </t>
    </r>
    <r>
      <rPr>
        <sz val="9"/>
        <color rgb="FF000000"/>
        <rFont val="Calibri"/>
        <family val="2"/>
        <scheme val="minor"/>
      </rPr>
      <t>for technical assistance and support for procurement, financial management, and MIS and M&amp;E services; general TA support at State level</t>
    </r>
  </si>
  <si>
    <t>Incremental staff cost for O&amp;M of HIS/WRIS</t>
  </si>
  <si>
    <t>Total cost to be included for each year, even though staff cost are generally reimbursed on a gliding scale.</t>
  </si>
  <si>
    <t>A1.2</t>
  </si>
  <si>
    <t>Set monitoring standards: water quantity/quality, QAQC methods</t>
  </si>
  <si>
    <t xml:space="preserve">During HP1 and HP2, water quality standards, QA and AQC procedures and monitoring protocols were set by the project.  Central agenies to develop standards and state agencies to implement.  Application of these procedures will be strengthened and WQ laboratories need to be rationalized. </t>
  </si>
  <si>
    <t>Community based monitoring and water management</t>
  </si>
  <si>
    <t>Water use monitoring system in Reservoirs and Barrages</t>
  </si>
  <si>
    <t>Integrate data with water use stakeholders including PHED, Agriculture etc</t>
  </si>
  <si>
    <t>C3.1</t>
  </si>
  <si>
    <t>Automtated reservoir and canal operation systems</t>
  </si>
  <si>
    <t>Water quality monitoring insitu and lab</t>
  </si>
  <si>
    <t>Public alert, EAP, Historical map of flood &amp; droughts, block level water availability, use &amp; efficiency assessment, Reservoir water availability advance information. Canal supply information; ambient water quality information; average historical river flow information</t>
  </si>
  <si>
    <t xml:space="preserve">Consultancy (O&amp;M), Training, Data-entry (including in web-portal, e-SWIS, e-GEMS, e-WQIS and their replica at state data centre) </t>
  </si>
  <si>
    <t>India WRIS (DEM, LULC updated, Climate forcast, Hydromet data from state &amp; central agencies, Basin wise water balance assessment &amp; budgeting, Aquifer assessment and budgeting, Advance river flow, Weather model forcast, disaster alert system, Water efficiency*) with State Replica</t>
  </si>
  <si>
    <t>Strengthen Manual Observations</t>
  </si>
  <si>
    <t>Procurement of Portable GPS based water level recorder, flow meters and other devices for measurement of river stream, GW and pipe flows. Software for acquisition</t>
  </si>
  <si>
    <t>C1</t>
  </si>
  <si>
    <t>Consultancy (for upgrade and training) deveoped during HP2 for flood,sedimentation and water availablity</t>
  </si>
  <si>
    <t xml:space="preserve">Some organizations may bid a separate HON for Reservoir monitoring including storage (water level) gate opening sensors, Water level for outflows and spillways, update rating curve using ADCPs or equivalent. </t>
  </si>
  <si>
    <t>Real time Transmission systems</t>
  </si>
  <si>
    <t>Central/State</t>
  </si>
  <si>
    <t xml:space="preserve">Digitization and data entry of histroical database in E-SWIS, E-GEMS- E-WQIS </t>
  </si>
  <si>
    <t>Receiver at master station, service contract (if needed) for data transmission (INSAT/VSAT/GSM)</t>
  </si>
  <si>
    <t>MoWR/CWC</t>
  </si>
  <si>
    <t>• e-SWIS, e-GEMS and e-WQIS were developed during HP-2. Phase 3 may support AMC, system extension and upgrading.
• This sub-component would also aim at (re)establishing and strengthening data sharing and data validation protocols across state and central agencies.
Integrate with India WRIS</t>
  </si>
  <si>
    <t>Digitize and integrate maps and doc</t>
  </si>
  <si>
    <t>• Themes may include: Water bodies and their usage, Canal system networks, Groundwater systems, Land use, irrigation systems, Inventories of water pollution.
• Services to digitize the map. IAs can take help of NRSC/ISRO imageries 
Procurement of services and toposheets and imageries</t>
  </si>
  <si>
    <t>Procurement of serviced to develop data conversion software or digitization of data for Water quality data from PHED, land use and land cover from agriculture, watershed structures</t>
  </si>
  <si>
    <t>Reservoir sedimentation  assessment</t>
  </si>
  <si>
    <t>CWC/River Basin organizations</t>
  </si>
  <si>
    <t>State/RBO</t>
  </si>
  <si>
    <t>CWC</t>
  </si>
  <si>
    <t>Systems for river basin planning; water balance assessments; flood forecasting, at Macro Scale by CWC. The consutlancy for setting up river basin modellling frameowork will be procured by CWC or concerned RBOs and will be provided to states for downscaling.</t>
  </si>
  <si>
    <t>Procure 
- river cross-section survery for input to the hydraulic model, 
- consutlancy for downscaling as described above or setup new model for their specialized case. 
- Also the DSS setup during HP2 will be further strengthened.</t>
  </si>
  <si>
    <t xml:space="preserve">Integrated Reservoir Operation Systems </t>
  </si>
  <si>
    <t>States/RBO</t>
  </si>
  <si>
    <t>Procurement of SCADA system for automated operation</t>
  </si>
  <si>
    <t xml:space="preserve">C3: Groundwater Management </t>
  </si>
  <si>
    <t>Surface-Groundwater interaction</t>
  </si>
  <si>
    <t>CGWB/States</t>
  </si>
  <si>
    <t>Conjuctive use</t>
  </si>
  <si>
    <t>Irrigation system assesment</t>
  </si>
  <si>
    <t xml:space="preserve">Benchmarking, Irrigation system efficiency, Water use efficiency </t>
  </si>
  <si>
    <t>Prepare conjuntive use plans to increase the gross irrigated area including strategy suggested in PMKSY...</t>
  </si>
  <si>
    <t>Impact on tanks, baseflow in the rivers, aquifer connectivity with stream/canals.</t>
  </si>
  <si>
    <t>Modernize State level Training Institutes such as WALMI for Modern irrigation and water management practices</t>
  </si>
  <si>
    <t xml:space="preserve"> Strengthening WALMIs to provide technical support to State IAs, including regarding improvement of irrigation system management.</t>
  </si>
  <si>
    <t>Support to universtities for introduction of project related courses</t>
  </si>
  <si>
    <t>Development of Hydrological instrumentation facility</t>
  </si>
  <si>
    <t>Recurrent cost for operation of offices</t>
  </si>
  <si>
    <t>Access to knowledgebank</t>
  </si>
  <si>
    <t>Creation of e-library including subscription to Journals, web-based course introduced eleswhere or any other knowledge source</t>
  </si>
  <si>
    <t>Prininting of reports, publication cost in journals/books</t>
  </si>
  <si>
    <t>Workshops</t>
  </si>
  <si>
    <t>High resolution Topo Survey</t>
  </si>
  <si>
    <t>Ensemble Weather forecast products (short- and medium range)</t>
  </si>
  <si>
    <t>• Procurement of LiDAR or similar surveys. 
  Development of DEM for the entire country for improved flood hazard mapping and other planning purposes 
• High resolution surveys such as LIDAR for flood prone areas and for purpose of flood risk mapping (&lt;4000 km2)
• High resolution remote sensing imageries and other supplementary information to develop DEM for other areas
• Sharing protocol between central agencies and states needs to be streamlined to avoid delays.
• Provision of high resolution imageries.
Convegence of resources through other projects</t>
  </si>
  <si>
    <t>Expand and upgrade Hydromet Observation network.</t>
  </si>
  <si>
    <t>CWPRS and other Institutes wll be equipped to support in the development of Hydromet system.</t>
  </si>
  <si>
    <t>• Centers will be strengthened with Deputed Experts from various Departments. This would lead to an integrated Center of Excellence for water resources knowledge and analysis, including use of modern modeling tools; provision of national helpdesk services.
• Project will support building and equipment, trained manpower, exchange with international/national agencies</t>
  </si>
  <si>
    <t xml:space="preserve"> Web Enabled National Water Resources Information center</t>
  </si>
  <si>
    <t>Web enabled State water information center</t>
  </si>
  <si>
    <t>Replica of NWRIS and Develop and customize State chapter out of NWRIC  inclduing spatial river basin information systems  provided in India-WRIS and populate with additional information from state</t>
  </si>
  <si>
    <t xml:space="preserve">Establishment of  River Basin/ State Water Informatics Center </t>
  </si>
  <si>
    <t>Modernization of National Training centers such as NIH, NWA and other regional central Institutes, Centers of excellence</t>
  </si>
  <si>
    <t>Collboarate with academia for modelling centers and introduction of courses</t>
  </si>
  <si>
    <t>C2: Irrigation operation  and management systems</t>
  </si>
  <si>
    <t xml:space="preserve">Upgrading regional and (sub-) divisional offices </t>
  </si>
  <si>
    <t>Procurement of WQS, AWQS, lab (equipment, consumables, staff)</t>
  </si>
  <si>
    <t>Divisional data centers, office and laboratory infrastructure</t>
  </si>
  <si>
    <t>Earth Observation (EO) products</t>
  </si>
  <si>
    <t>A1</t>
  </si>
  <si>
    <t>A1: Hydromet Observation Network</t>
  </si>
  <si>
    <t>A1.4</t>
  </si>
  <si>
    <t>A2</t>
  </si>
  <si>
    <t>A2.4</t>
  </si>
  <si>
    <t>A3</t>
  </si>
  <si>
    <t>B1</t>
  </si>
  <si>
    <t>B1.4</t>
  </si>
  <si>
    <t>B2</t>
  </si>
  <si>
    <t>B2.3</t>
  </si>
  <si>
    <t>B2.4</t>
  </si>
  <si>
    <t>B2.5</t>
  </si>
  <si>
    <t>B3</t>
  </si>
  <si>
    <t>B3.2</t>
  </si>
  <si>
    <t>B3.3</t>
  </si>
  <si>
    <t>C1.4</t>
  </si>
  <si>
    <t>C2</t>
  </si>
  <si>
    <t>C2.3</t>
  </si>
  <si>
    <t xml:space="preserve">Decision Support System (DSS) for ground water development, management and artificial recharge
</t>
  </si>
  <si>
    <t>C3</t>
  </si>
  <si>
    <t>C3.2</t>
  </si>
  <si>
    <t>C3.3</t>
  </si>
  <si>
    <t>CGWB</t>
  </si>
  <si>
    <t>CGWB to developed the DSS software and support the states in it application. The modelling centre proposed for GW should focus on developing this software</t>
  </si>
  <si>
    <t>C4</t>
  </si>
  <si>
    <t>C4.1</t>
  </si>
  <si>
    <t>C4.2</t>
  </si>
  <si>
    <t>C4.3</t>
  </si>
  <si>
    <t>C4.4</t>
  </si>
  <si>
    <t>C4.5</t>
  </si>
  <si>
    <t>C4.6</t>
  </si>
  <si>
    <t>Others - TBD</t>
  </si>
  <si>
    <t>D1</t>
  </si>
  <si>
    <t>D2</t>
  </si>
  <si>
    <t>D3</t>
  </si>
  <si>
    <t>D4</t>
  </si>
  <si>
    <r>
      <t xml:space="preserve"> Facilities, trained manpower, exchange with international/national agencies; </t>
    </r>
    <r>
      <rPr>
        <sz val="9"/>
        <color rgb="FFFF0000"/>
        <rFont val="Calibri"/>
        <family val="2"/>
        <scheme val="minor"/>
      </rPr>
      <t>MOU with reputed National and International research Institutes</t>
    </r>
  </si>
  <si>
    <t>D2.3</t>
  </si>
  <si>
    <t>D2.4</t>
  </si>
  <si>
    <t>Thematic workshops</t>
  </si>
  <si>
    <t>D3.2</t>
  </si>
  <si>
    <t>D3.3</t>
  </si>
  <si>
    <r>
      <t xml:space="preserve">Internatioal Advisory experts/ </t>
    </r>
    <r>
      <rPr>
        <sz val="9"/>
        <color rgb="FFFF0000"/>
        <rFont val="Calibri"/>
        <family val="2"/>
        <scheme val="minor"/>
      </rPr>
      <t>Think Tank</t>
    </r>
  </si>
  <si>
    <t>States/ Central Agencies</t>
  </si>
  <si>
    <t>Office vechiles etc will come under this</t>
  </si>
  <si>
    <t>Technical Assistance and Management Consultancy at Center and State level</t>
  </si>
  <si>
    <t>Establishing CPMU at MoWR  and PMUs at Implementing Agency level</t>
  </si>
  <si>
    <t>Cost of infra-structure, manpower and furnshing and man power requirement</t>
  </si>
  <si>
    <t>Old Code</t>
  </si>
  <si>
    <t>Purpose Driven Studies</t>
  </si>
  <si>
    <t>D1.1</t>
  </si>
  <si>
    <t>D1.2</t>
  </si>
  <si>
    <t>D1.3</t>
  </si>
  <si>
    <t>D1.4</t>
  </si>
  <si>
    <t>D5.1</t>
  </si>
  <si>
    <t>D1.22</t>
  </si>
  <si>
    <t>D1.5</t>
  </si>
  <si>
    <t>D1.6</t>
  </si>
  <si>
    <t>D1.7</t>
  </si>
  <si>
    <t>Total</t>
  </si>
  <si>
    <t>A3: Hydro Informatics Centers</t>
  </si>
  <si>
    <t>B2: National Water Resources Information System</t>
  </si>
  <si>
    <t>B2: State Water Resources Information System</t>
  </si>
  <si>
    <t>B3:Information Sharing and Dissemination</t>
  </si>
  <si>
    <t>Data sharing and exchange</t>
  </si>
  <si>
    <t>Information Product</t>
  </si>
  <si>
    <t>Information Dissemination</t>
  </si>
  <si>
    <t>Water Resources Assessment Tools</t>
  </si>
  <si>
    <t>Flood forecasting system for interstate basins</t>
  </si>
  <si>
    <t>Flood forecasting at State level/Sub-basins level</t>
  </si>
  <si>
    <t>Hydrologic Design Aids</t>
  </si>
  <si>
    <t>Procurement of consultancy for website development.</t>
  </si>
  <si>
    <t>Publications</t>
  </si>
  <si>
    <t>Website</t>
  </si>
  <si>
    <t>MoWR/IAs</t>
  </si>
  <si>
    <t>Intrgration with extenrnal partner agencies</t>
  </si>
  <si>
    <t>Integrate data with water use agencies including IMD, NRSC, Agriculture, Hydropower, CPCB, Watershed</t>
  </si>
  <si>
    <t>Water Resources  Operation and Planning System</t>
  </si>
  <si>
    <t>WR Institutions Capacity Enhancement</t>
  </si>
  <si>
    <t>Hydromet  Data Acquisition System</t>
  </si>
  <si>
    <t>A2: Field Surveys</t>
  </si>
  <si>
    <t xml:space="preserve"> C2: Purpose Driven Studies</t>
  </si>
  <si>
    <t>C3:Knwoledge Products and Dissemination</t>
  </si>
  <si>
    <t>Strengthening India WRIS</t>
  </si>
  <si>
    <t>Real time Data acquisition and repository</t>
  </si>
  <si>
    <t>National Water Information Services</t>
  </si>
  <si>
    <t>River Cross-section survey, Bathymatric survey of reservoirs and any other surveys</t>
  </si>
  <si>
    <t xml:space="preserve">C1: Analytical and DSS tools </t>
  </si>
  <si>
    <t>• This would allow integrating products developed in various applications and publish final prodcuts on web, atlas or contribute to various reports</t>
  </si>
  <si>
    <t>D1:  Water Resources Knowledge Centers</t>
  </si>
  <si>
    <t>D2. Professional Development</t>
  </si>
  <si>
    <t>Operating cost</t>
  </si>
  <si>
    <t>D3: Project Management and Technical assistance</t>
  </si>
  <si>
    <t>National Spatial Information Development</t>
  </si>
  <si>
    <t>Activity ID</t>
  </si>
  <si>
    <t xml:space="preserve">Componant </t>
  </si>
  <si>
    <t>Hydromet Observation Network</t>
  </si>
  <si>
    <t>National Water Resources Information System</t>
  </si>
  <si>
    <t>Type</t>
  </si>
  <si>
    <t>Goods</t>
  </si>
  <si>
    <t>Works</t>
  </si>
  <si>
    <t>Componant ID</t>
  </si>
  <si>
    <t>Sub Comp ID</t>
  </si>
  <si>
    <t>Plan 1</t>
  </si>
  <si>
    <t>Q1</t>
  </si>
  <si>
    <t>Q2</t>
  </si>
  <si>
    <t>Q3</t>
  </si>
  <si>
    <t>Q4</t>
  </si>
  <si>
    <t xml:space="preserve">Analytical and DSS tools </t>
  </si>
  <si>
    <t>Knwoledge Products and Dissemination</t>
  </si>
  <si>
    <t>Professional Development</t>
  </si>
  <si>
    <t>Project Management and Technical assistance</t>
  </si>
  <si>
    <t>Institutions Capacity Enhancement</t>
  </si>
  <si>
    <t>Automated System Operation and Data Acquisition</t>
  </si>
  <si>
    <t>National Water Information Services (NWIS)</t>
  </si>
  <si>
    <t>Water Resources Knowledge Centers</t>
  </si>
  <si>
    <t>Operational Cost</t>
  </si>
  <si>
    <t>Water Resources Operation and Planning</t>
  </si>
  <si>
    <t>Regional Water Resources Information System</t>
  </si>
  <si>
    <t>Decision Support System for River Basins</t>
  </si>
  <si>
    <t>Decision Support System for Groundwater Management</t>
  </si>
  <si>
    <t>Items</t>
  </si>
  <si>
    <t>Manual Observation Equipment</t>
  </si>
  <si>
    <t>SCADA system for Barrages</t>
  </si>
  <si>
    <t>Canal SCADA System</t>
  </si>
  <si>
    <t>Automation of Tubewell Operation</t>
  </si>
  <si>
    <t>IT Equipment for Data Centres</t>
  </si>
  <si>
    <t>A3.5</t>
  </si>
  <si>
    <t>A3.6</t>
  </si>
  <si>
    <t>A3.7</t>
  </si>
  <si>
    <t>A3.8</t>
  </si>
  <si>
    <t>Item Code</t>
  </si>
  <si>
    <t>Civil Works for Water Quality Lab Buliding</t>
  </si>
  <si>
    <t>Furnishing of Water Quality Lab</t>
  </si>
  <si>
    <t>Incremental Staff Cost</t>
  </si>
  <si>
    <t>Establishment of CPMU</t>
  </si>
  <si>
    <t>Establishment of State PMU</t>
  </si>
  <si>
    <t>Trainings</t>
  </si>
  <si>
    <t>International Trainings</t>
  </si>
  <si>
    <t>A1.1.01</t>
  </si>
  <si>
    <t>A1.1.02</t>
  </si>
  <si>
    <t>A1.2.01</t>
  </si>
  <si>
    <t>A1.2.02</t>
  </si>
  <si>
    <t>A1.3.01</t>
  </si>
  <si>
    <t>Automatic Water Quality Sensors- 11 Parameters (online)</t>
  </si>
  <si>
    <t>Analytical Balance Digital</t>
  </si>
  <si>
    <t>Autoclave</t>
  </si>
  <si>
    <t>Automatic Loop Stabilizer</t>
  </si>
  <si>
    <t>Bacteriological Incubator</t>
  </si>
  <si>
    <t>Common Balance</t>
  </si>
  <si>
    <t>DO Sampler</t>
  </si>
  <si>
    <t>Double Distillation Apparatus</t>
  </si>
  <si>
    <t>EC-TDS Analyzer</t>
  </si>
  <si>
    <t>Electronic Balance</t>
  </si>
  <si>
    <t>Flame Photometer</t>
  </si>
  <si>
    <t>Laminar Air Flow</t>
  </si>
  <si>
    <t>PH Analyzer</t>
  </si>
  <si>
    <t>Turbidimeter</t>
  </si>
  <si>
    <t>UV Spectro Photometer</t>
  </si>
  <si>
    <t>Water Quality Analyzer</t>
  </si>
  <si>
    <t>Water Softener</t>
  </si>
  <si>
    <t>Atomic absorption spectro photo meter</t>
  </si>
  <si>
    <t>Other Water Quality Lab Equipment</t>
  </si>
  <si>
    <t>Unit Cost</t>
  </si>
  <si>
    <t>Quantity</t>
  </si>
  <si>
    <t>Total Cost</t>
  </si>
  <si>
    <t>Total Station</t>
  </si>
  <si>
    <t>Theodolite</t>
  </si>
  <si>
    <t>Levels</t>
  </si>
  <si>
    <t>GPS – Hand held</t>
  </si>
  <si>
    <t>Differential GPS</t>
  </si>
  <si>
    <t>A1.4.01</t>
  </si>
  <si>
    <t>A1.4.02</t>
  </si>
  <si>
    <t>A1.4.03</t>
  </si>
  <si>
    <t>A1.4.04</t>
  </si>
  <si>
    <t>A1.4.05</t>
  </si>
  <si>
    <t>A1.4.06</t>
  </si>
  <si>
    <t>Network Equipment like Switches, Firewalls, Routers</t>
  </si>
  <si>
    <t>Real Time Data Acquisition System (RTDAS)</t>
  </si>
  <si>
    <t>Water Quality Labs</t>
  </si>
  <si>
    <t>Water Quality Equipment</t>
  </si>
  <si>
    <t>A1.4.07</t>
  </si>
  <si>
    <t>A1.4.08</t>
  </si>
  <si>
    <t>A1.5</t>
  </si>
  <si>
    <t>Consultancy for design, architecture etc</t>
  </si>
  <si>
    <t>CS</t>
  </si>
  <si>
    <t>Civil Works</t>
  </si>
  <si>
    <t>Civil Works for Construction</t>
  </si>
  <si>
    <t>Installation of Network, cabling etc</t>
  </si>
  <si>
    <t>Manpower for Operation and Maintanance of IT equipment</t>
  </si>
  <si>
    <t>Civil Works for Hydromet System (RTDAS)</t>
  </si>
  <si>
    <t>Groundwater Measurement Equipment</t>
  </si>
  <si>
    <t>DWLR with Telemetry</t>
  </si>
  <si>
    <t>DWLR without Telemetry</t>
  </si>
  <si>
    <t>Sampling pump</t>
  </si>
  <si>
    <t>Resistivity meter</t>
  </si>
  <si>
    <t>Borehole logging equipment</t>
  </si>
  <si>
    <t>GW Monitoring Equipment (WL Indicator, measuring tape, stop watch)</t>
  </si>
  <si>
    <t>A1.6</t>
  </si>
  <si>
    <t>Procurement of Office Furniture</t>
  </si>
  <si>
    <t>Construction of Regional/ Divisional Data Centres</t>
  </si>
  <si>
    <t>Rennovation of Regional/ Divisional Data Centres</t>
  </si>
  <si>
    <t>Construction of National Data Centres</t>
  </si>
  <si>
    <t>Rennovation of National Data Centres</t>
  </si>
  <si>
    <t>Construction of State / River Basin Data Centres</t>
  </si>
  <si>
    <t>Rennovation of State / River Basin Data Centres</t>
  </si>
  <si>
    <t>Procurement of Video Conference Facility</t>
  </si>
  <si>
    <t>Procurement of Projectors</t>
  </si>
  <si>
    <t>Civil Works for Groundwater Monitoring</t>
  </si>
  <si>
    <t>Shallow/open wells</t>
  </si>
  <si>
    <t>A1.7</t>
  </si>
  <si>
    <t>A1.8</t>
  </si>
  <si>
    <t>Field Surveys</t>
  </si>
  <si>
    <t>A1.9</t>
  </si>
  <si>
    <t>NCS</t>
  </si>
  <si>
    <t>Network Storage and backup devices</t>
  </si>
  <si>
    <t>Communication Services (Broadband, lease-line, MPLS etc)</t>
  </si>
  <si>
    <t>A3.9</t>
  </si>
  <si>
    <t>A3.10</t>
  </si>
  <si>
    <t>Furnishing of  Data Centres</t>
  </si>
  <si>
    <t>WQ Field Kit 1</t>
  </si>
  <si>
    <t>WQ Field Kit 2</t>
  </si>
  <si>
    <t>WQ Field Kit 3</t>
  </si>
  <si>
    <t>WQ Field Kit 4</t>
  </si>
  <si>
    <t>Data Digitization</t>
  </si>
  <si>
    <t>Data Exchange</t>
  </si>
  <si>
    <t xml:space="preserve">Water testing equipments /sediment sampling package </t>
  </si>
  <si>
    <t>Database management and Repository</t>
  </si>
  <si>
    <t>Software for Data Centers</t>
  </si>
  <si>
    <t>Microsoft Office, Windows etc</t>
  </si>
  <si>
    <t>Antivirus</t>
  </si>
  <si>
    <t>Firewall software</t>
  </si>
  <si>
    <t>Strengthening Regional WRIS</t>
  </si>
  <si>
    <t>Regional Spatial Information Development</t>
  </si>
  <si>
    <t>Web Hosting</t>
  </si>
  <si>
    <t>Internet charges for Hosting (Static IP, broadband etc)</t>
  </si>
  <si>
    <t>Purchase of Laptops with Software</t>
  </si>
  <si>
    <t>Purchase of Computers with Software</t>
  </si>
  <si>
    <t>Purchse of Mobile Phones</t>
  </si>
  <si>
    <t>Knowledgebase Products</t>
  </si>
  <si>
    <t>Conjunctive use and GW recharge studies</t>
  </si>
  <si>
    <t>Studies for Rainwater harvesting and Artificial recharge</t>
  </si>
  <si>
    <t>D2.1.01</t>
  </si>
  <si>
    <t>D2.1.02</t>
  </si>
  <si>
    <t>D4.1.02</t>
  </si>
  <si>
    <t>D4.1.03</t>
  </si>
  <si>
    <t>D4.1.04</t>
  </si>
  <si>
    <t>Hiring of Vehicles</t>
  </si>
  <si>
    <t>D4.2.01</t>
  </si>
  <si>
    <t>D4.2.02</t>
  </si>
  <si>
    <t>International Study Tours</t>
  </si>
  <si>
    <t>Diploma's and Higher Degree Courses</t>
  </si>
  <si>
    <t>C2.4</t>
  </si>
  <si>
    <t>National level Centers of Excellence</t>
  </si>
  <si>
    <t>State/Regional Centers of Excellence</t>
  </si>
  <si>
    <t>Technical Assistance for development of training</t>
  </si>
  <si>
    <t>D2.5</t>
  </si>
  <si>
    <t>B2.6</t>
  </si>
  <si>
    <t>B1.5</t>
  </si>
  <si>
    <t>B1.6</t>
  </si>
  <si>
    <t>Agro-Meteorological Monitoring</t>
  </si>
  <si>
    <t>Automatic Weather Stations</t>
  </si>
  <si>
    <t>Automatic Rain Gauges</t>
  </si>
  <si>
    <t>Snow Pillows</t>
  </si>
  <si>
    <t>Rain and Snow Gauge</t>
  </si>
  <si>
    <t>Snow Depth Sensors</t>
  </si>
  <si>
    <t>VSAT Telemetry</t>
  </si>
  <si>
    <t>GSM Telemetry</t>
  </si>
  <si>
    <t>Soil Moisture Sensors - TDR</t>
  </si>
  <si>
    <t>Surface Water Monitoring</t>
  </si>
  <si>
    <t>AWLR (Shaft/bubbler/Radar etc)</t>
  </si>
  <si>
    <t>ADCP</t>
  </si>
  <si>
    <t>Velocity Radar</t>
  </si>
  <si>
    <t>Item</t>
  </si>
  <si>
    <t xml:space="preserve">Amount </t>
  </si>
  <si>
    <t xml:space="preserve">Hydromet Data Acquisition System </t>
  </si>
  <si>
    <t>No Change required in this column</t>
  </si>
  <si>
    <t>Add the ID of Activity, consistant with Componant and Sub-Componant ID</t>
  </si>
  <si>
    <t>Add the name of Activity here in Blue color</t>
  </si>
  <si>
    <t>Add the ID of Item, consistant with Componant, Sub-Componant and Activity ID</t>
  </si>
  <si>
    <t>Add the Name of Item here in Black Color</t>
  </si>
  <si>
    <t>Works for Civil Works
Goods for Goods and Equipment
CS for Consultancy Services
NCS for Non Consultancy Services</t>
  </si>
  <si>
    <t>No of Items</t>
  </si>
  <si>
    <t>Unit cost of each Item</t>
  </si>
  <si>
    <t>Total Cost (Col H * Col I)</t>
  </si>
  <si>
    <t>Purchase of Laptops(Workstations) with Software</t>
  </si>
  <si>
    <t>Geological Survey Kits</t>
  </si>
  <si>
    <t>Procurement of ACs</t>
  </si>
  <si>
    <t>Purchase of Workstations with Software</t>
  </si>
  <si>
    <t>A1.5.01</t>
  </si>
  <si>
    <t>A1.5.02</t>
  </si>
  <si>
    <t>A1.5.03</t>
  </si>
  <si>
    <t>Purchase of Servers with Software (Database, Databackup system)</t>
  </si>
  <si>
    <t>Printers (Color)</t>
  </si>
  <si>
    <t>Printers (BW)</t>
  </si>
  <si>
    <t>Printers (A3,color)</t>
  </si>
  <si>
    <t>Power Supply and online UPS for Data Centers (5KVA) Districts Data Centers</t>
  </si>
  <si>
    <t>Power Supply and online UPS for Data Centers (5KVA) State Data Center</t>
  </si>
  <si>
    <t>Plotter cum scanner (A0)</t>
  </si>
  <si>
    <t>Arc GIS Enterprise Server Advanced (Web Based)</t>
  </si>
  <si>
    <t>ERDAS Imagine (30 licences)</t>
  </si>
  <si>
    <t>Consultancy Services for Hosting Website Upgrading existing website)</t>
  </si>
  <si>
    <t>Servers for Hosting Website and Data Services (web hosting server, database server, UPS, Firewalls, Routers, switches etc)</t>
  </si>
  <si>
    <t>Development of Mobile Applications for datacapturing and validation</t>
  </si>
  <si>
    <t>Consultancy Services for Setup and Operation of DSS for Aquifer mappng in over-exploited GEC basin in Prakasam and Chittoor district</t>
  </si>
  <si>
    <t>A1.6.01</t>
  </si>
  <si>
    <t>A1.6.02</t>
  </si>
  <si>
    <t>A1.7.01</t>
  </si>
  <si>
    <t>A1.7.02</t>
  </si>
  <si>
    <t>A1.7.03</t>
  </si>
  <si>
    <t>A1.7.04</t>
  </si>
  <si>
    <t>A1.7.05</t>
  </si>
  <si>
    <t>A1.7.06</t>
  </si>
  <si>
    <t>A1.7.07</t>
  </si>
  <si>
    <t>A1.7.08</t>
  </si>
  <si>
    <t>A1.7.09</t>
  </si>
  <si>
    <t>A1.7.10</t>
  </si>
  <si>
    <t>A1.7.11</t>
  </si>
  <si>
    <t>A1.7.12</t>
  </si>
  <si>
    <t>A1.7.13</t>
  </si>
  <si>
    <t>A1.7.14</t>
  </si>
  <si>
    <t>A1.7.15</t>
  </si>
  <si>
    <t>A1.7.16</t>
  </si>
  <si>
    <t>A1.7.17</t>
  </si>
  <si>
    <t>A1.7.18</t>
  </si>
  <si>
    <t>A1.7.19</t>
  </si>
  <si>
    <t>A1.7.20</t>
  </si>
  <si>
    <t>A1.7.21</t>
  </si>
  <si>
    <t>A1.7.22</t>
  </si>
  <si>
    <t>A1.7.23</t>
  </si>
  <si>
    <t>A1.7.24</t>
  </si>
  <si>
    <t>A1.8.01</t>
  </si>
  <si>
    <t>A1.8.02</t>
  </si>
  <si>
    <t>A1.8.03</t>
  </si>
  <si>
    <t>A1.8.04</t>
  </si>
  <si>
    <t>A1.8.05</t>
  </si>
  <si>
    <t>A3.3.01</t>
  </si>
  <si>
    <t>A3.3.02</t>
  </si>
  <si>
    <t>A3.5.01</t>
  </si>
  <si>
    <t>A3.6.01</t>
  </si>
  <si>
    <t>A3.5.02</t>
  </si>
  <si>
    <t>A3.7.01</t>
  </si>
  <si>
    <t>A3.4.01</t>
  </si>
  <si>
    <t>Grand Total</t>
  </si>
  <si>
    <t>Consultancy Services for Setup and Operation of DSS for urban hydrology for holistic water management in fast growing industrial city of Visakhapatnam with consultancy support of Andhra University</t>
  </si>
  <si>
    <t>Hydro Informatics Centers</t>
  </si>
  <si>
    <t>Procurement of PHM equipment for conducting well performance test</t>
  </si>
  <si>
    <t>Drilling of pumping wells and observation wells for well performance tests</t>
  </si>
  <si>
    <t>Consultancy services for conducting well performance test in each GEC Basin</t>
  </si>
  <si>
    <t>Studies for establising aquifer parameters of each GEC basin in groundwater estimations</t>
  </si>
  <si>
    <t>Stationary and other office expanses (O &amp; M)</t>
  </si>
  <si>
    <t>Data entry operators (State unit)</t>
  </si>
  <si>
    <t>Data entry operators (District Units)</t>
  </si>
  <si>
    <t>Lab Assistants (WQ)</t>
  </si>
  <si>
    <t>Lab Attenders (WQ)</t>
  </si>
  <si>
    <t>Office subordinate (State Unit)</t>
  </si>
  <si>
    <t>Field Officers (District Units)</t>
  </si>
  <si>
    <t>Assistant Chemists (WQ)</t>
  </si>
  <si>
    <t>D4.1.05</t>
  </si>
  <si>
    <t>D4.1.06</t>
  </si>
  <si>
    <t>D4.1.07</t>
  </si>
  <si>
    <t>D4.1.08</t>
  </si>
  <si>
    <t>D4.1.09</t>
  </si>
  <si>
    <t>Dedicated training courses (ArcGIS, ERDAS, etc.,)</t>
  </si>
  <si>
    <t>In-House training in GW Estimation, HIS, Data validation and Processing, WQ etc</t>
  </si>
  <si>
    <t>National Training (e-gems)</t>
  </si>
  <si>
    <t>D2.1.03</t>
  </si>
  <si>
    <t>D2.1.04</t>
  </si>
  <si>
    <t>C3.2.01</t>
  </si>
  <si>
    <t>C3.2.02</t>
  </si>
  <si>
    <t>C3.2.03</t>
  </si>
  <si>
    <t>C1.2.01</t>
  </si>
  <si>
    <t>C1.2.02</t>
  </si>
  <si>
    <t>C1.2.03</t>
  </si>
  <si>
    <t>C1.2.04</t>
  </si>
  <si>
    <t>C1.3.01</t>
  </si>
  <si>
    <t>C1.3.02</t>
  </si>
  <si>
    <t>B2.6.01</t>
  </si>
  <si>
    <t>B2.6.02</t>
  </si>
  <si>
    <t>B2.6.03</t>
  </si>
  <si>
    <t>B2.6.04</t>
  </si>
  <si>
    <t>A3.7.02</t>
  </si>
  <si>
    <t>A3.8.01</t>
  </si>
  <si>
    <t>A3.8.02</t>
  </si>
  <si>
    <t>A3.8.03</t>
  </si>
  <si>
    <t>A3.8.04</t>
  </si>
  <si>
    <t>A3.8.05</t>
  </si>
  <si>
    <t>A3.8.06</t>
  </si>
  <si>
    <t>A3.8.07</t>
  </si>
  <si>
    <t>A3.8.08</t>
  </si>
  <si>
    <t>A3.8.09</t>
  </si>
  <si>
    <t>A3.8.10</t>
  </si>
  <si>
    <t>A3.8.11</t>
  </si>
  <si>
    <t>A3.8.12</t>
  </si>
  <si>
    <t>A3.8.13</t>
  </si>
  <si>
    <t>A3.8.14</t>
  </si>
  <si>
    <t>A3.8.15</t>
  </si>
  <si>
    <t>A3.8.16</t>
  </si>
  <si>
    <t>A3.8.17</t>
  </si>
  <si>
    <t>A3.8.18</t>
  </si>
  <si>
    <t>A3.8.19</t>
  </si>
  <si>
    <t>A3.8.20</t>
  </si>
  <si>
    <t>A3.8.21</t>
  </si>
  <si>
    <t>A3.9.01</t>
  </si>
  <si>
    <t>A3.9.02</t>
  </si>
  <si>
    <t>A3.9.03</t>
  </si>
  <si>
    <t>A3.9.04</t>
  </si>
  <si>
    <t>A3.9.05</t>
  </si>
  <si>
    <t>DWLR with quality probes</t>
  </si>
  <si>
    <t>Sub Component D Sub Total</t>
  </si>
  <si>
    <t>Sub Component A Sub Total</t>
  </si>
  <si>
    <t>Sub Component B Sub Total</t>
  </si>
  <si>
    <t>Sub Component C Sub Total</t>
  </si>
  <si>
    <t xml:space="preserve">Geo-referencing of the monitoring and extraction units in the State through DGPS </t>
  </si>
  <si>
    <t>All  monitoring wells to be geo referenced using DGPS</t>
  </si>
  <si>
    <t>C2.1.01</t>
  </si>
  <si>
    <t>Community Based Water Management</t>
  </si>
  <si>
    <t>C2.1.02</t>
  </si>
  <si>
    <t>C2.1.03</t>
  </si>
  <si>
    <t>C2.2.01</t>
  </si>
  <si>
    <t>Consultancy services to Pilot study for community based water management in OE basins in Anathapur district</t>
  </si>
  <si>
    <t>C2.2.02</t>
  </si>
  <si>
    <t>C2.2.03</t>
  </si>
  <si>
    <t>C2.2.04</t>
  </si>
  <si>
    <t>Consultancy Services to Study of behaviour of multi aquifer system for sustainable GW development kunderu sub basin in West Godavari district (services of NIH)</t>
  </si>
  <si>
    <t>O &amp; M costs</t>
  </si>
  <si>
    <t>Medium/Deep piezometers (Bore well+protection works)</t>
  </si>
  <si>
    <t>Deep piezometers (Tube well+protection works)</t>
  </si>
  <si>
    <t>O&amp;M Charges</t>
  </si>
  <si>
    <t>A3.8.22</t>
  </si>
  <si>
    <t>Photocopier (B/W)</t>
  </si>
  <si>
    <t>Hire vehicle</t>
  </si>
  <si>
    <t>Hiring of vehicles</t>
  </si>
  <si>
    <t>C3.2.04</t>
  </si>
  <si>
    <t>B2.4.01</t>
  </si>
  <si>
    <t>Consultancy services for Geo-tagging of all Groundwater abstraction structures, collection of related information and providing data in GIS format for uploading the data in Web Site. This information will be used in groundwater estimation. Chittoor, Kadapa, Kurnool and Anatapur district will be covered completly. (approx.7.50 lakhs structures)</t>
  </si>
  <si>
    <t>Purchase of PDA, GPS Tablets</t>
  </si>
  <si>
    <t>A3.3.03</t>
  </si>
  <si>
    <t>A3.3.04</t>
  </si>
  <si>
    <t>A3.3.05</t>
  </si>
  <si>
    <t>A3.3.06</t>
  </si>
  <si>
    <t>A3.3.07</t>
  </si>
  <si>
    <t>Field Staff for HM Station at Vijayawada</t>
  </si>
  <si>
    <t>A3.8.23</t>
  </si>
  <si>
    <t>A3.8.24</t>
  </si>
  <si>
    <t>A3.8.25</t>
  </si>
  <si>
    <t>A3.8.26</t>
  </si>
  <si>
    <t>A3.8.27</t>
  </si>
  <si>
    <t>A3.8.28</t>
  </si>
  <si>
    <t>Procurement of HW &amp; SW for DSS for Urban Hydrology in Visakhapatnam</t>
  </si>
  <si>
    <t>Procurement of HW &amp; SW for PDS Studies for Pilot study for community based water management in OE basins in Anathapur district</t>
  </si>
  <si>
    <t>Procurement of HW &amp; SW for PDS Studies for Aquifer mappng in over-exploited GEC basin in Prakasam and Chittoor district</t>
  </si>
  <si>
    <t>Procurement of HW &amp; SW for PDS Studies for Study of behaviour of multi aquifer system for sustainable GW development kunderu sub basin in West Godavari district</t>
  </si>
  <si>
    <t>Total Cost
 in Lakhs</t>
  </si>
  <si>
    <t>Construction of Borewells for PHM Monitoring</t>
  </si>
  <si>
    <t>Construction of tubewells in PDS-I studies</t>
  </si>
  <si>
    <t>Drilling of Observation Wells in PDS-II Sudies</t>
  </si>
  <si>
    <t>A1.5.04</t>
  </si>
  <si>
    <t>A1.5.05</t>
  </si>
  <si>
    <t>A1.5.06</t>
  </si>
  <si>
    <t>Drilling of bore holes for studies in aquifer mapping in OE basins of Prakasam and Chittoor districts</t>
  </si>
  <si>
    <t>O &amp; M costs aquifer mapping</t>
  </si>
  <si>
    <t>Hiring of vehicles for aquifer mapping</t>
  </si>
  <si>
    <t>Trainings in aqufer mapping</t>
  </si>
  <si>
    <t>Trainings in PDS-I studies</t>
  </si>
  <si>
    <t>A1.5.07</t>
  </si>
  <si>
    <t>Adobe PDF acrobat Standard</t>
  </si>
  <si>
    <t>A3.9.06</t>
  </si>
  <si>
    <t>A4 Scanner</t>
  </si>
  <si>
    <t>A3 Scanner</t>
  </si>
  <si>
    <t>WiFi routers, hotspots, WiFi USB Dongles ( for each units)</t>
  </si>
  <si>
    <t>A1.5.08</t>
  </si>
  <si>
    <t>GSM Server</t>
  </si>
  <si>
    <t>Procurement of Survey of India Geo-Referenced Topo sheets for entire Andhra Pradesh</t>
  </si>
  <si>
    <t>B2.1.01</t>
  </si>
  <si>
    <t>DWLRs with telemetry for DSS for urban Hydrology</t>
  </si>
  <si>
    <t>AWS for DSS on Urban Hydrology</t>
  </si>
  <si>
    <t>WQ kits for DSS on Urban Hydrology</t>
  </si>
  <si>
    <t>Raingauges for DSS on Urban Hydrology</t>
  </si>
  <si>
    <t>A1.4.09</t>
  </si>
  <si>
    <t>A1.4.10</t>
  </si>
  <si>
    <t>A1.4.11</t>
  </si>
  <si>
    <t>A1.4.12</t>
  </si>
  <si>
    <t>Cost of Procurements
in lakhs</t>
  </si>
  <si>
    <t>Office subordinate (District Unit)</t>
  </si>
  <si>
    <t>Remarks
For year 2016</t>
  </si>
  <si>
    <t>Main Activities</t>
  </si>
  <si>
    <t xml:space="preserve">Timeline [show bar chart against 12 months shown below] </t>
  </si>
  <si>
    <t>Responsibility</t>
  </si>
  <si>
    <t>Remarks</t>
  </si>
  <si>
    <t>Cost in Rs. Lakhs</t>
  </si>
  <si>
    <t>Quantity in Nos.</t>
  </si>
  <si>
    <t>Quantity Proposed to be completed</t>
  </si>
  <si>
    <t>QTR1</t>
  </si>
  <si>
    <t>QTR2</t>
  </si>
  <si>
    <t>QTR3</t>
  </si>
  <si>
    <t>QTR4</t>
  </si>
  <si>
    <t>All  monitoring wells to be geo-referencing using DGPS</t>
  </si>
  <si>
    <t>Nodal Officer, A.P.Ground Water Department</t>
  </si>
  <si>
    <t>`</t>
  </si>
  <si>
    <t>Consultancy for design, architecture etc. for SDC</t>
  </si>
  <si>
    <t>Sl. No.</t>
  </si>
  <si>
    <t>Contract Package Number</t>
  </si>
  <si>
    <t>Contract Description</t>
  </si>
  <si>
    <t>Unit</t>
  </si>
  <si>
    <t>Qty/ Nos.</t>
  </si>
  <si>
    <t>Estimated Price in  Rs. lakhs</t>
  </si>
  <si>
    <t>Procurement Method</t>
  </si>
  <si>
    <t>Prior Review    (Yes / No)</t>
  </si>
  <si>
    <t>Planned Dates for</t>
  </si>
  <si>
    <t>Finalizing Bid Document</t>
  </si>
  <si>
    <t xml:space="preserve"> Inviting Bids</t>
  </si>
  <si>
    <t>Bid Opening</t>
  </si>
  <si>
    <t>Contract Signing</t>
  </si>
  <si>
    <t>Nos</t>
  </si>
  <si>
    <t>Consultancy</t>
  </si>
  <si>
    <t>Yes</t>
  </si>
  <si>
    <t>This work will be taken up under consultancy services</t>
  </si>
  <si>
    <t>GW Monitoring Equipment (WL Indicator, measuring tape, stop watch) &amp;
Geological Survey Kit</t>
  </si>
  <si>
    <t>40 + 20</t>
  </si>
  <si>
    <t>NSP Goods</t>
  </si>
  <si>
    <t>First Document</t>
  </si>
  <si>
    <t>NSP Works</t>
  </si>
  <si>
    <t>This work will be carried out by District Units under shopping procedures as the breakup for each district will be less than Rs.50.00 lakhs</t>
  </si>
  <si>
    <t>NCB Works</t>
  </si>
  <si>
    <t>Yes 
(First Document)</t>
  </si>
  <si>
    <t>This work will be carried out by District Units under NCB works.</t>
  </si>
  <si>
    <t>WQ equipment for 4 WQ Labs</t>
  </si>
  <si>
    <t>NCB Goods</t>
  </si>
  <si>
    <t>This work will be taken up Director, APSGWD</t>
  </si>
  <si>
    <t>State Water Resources Information System</t>
  </si>
  <si>
    <t>Irrigation operation  and management systems</t>
  </si>
  <si>
    <t xml:space="preserve">Groundwater Management </t>
  </si>
  <si>
    <t xml:space="preserve"> Professional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</si>
</sst>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s.&quot;\ #,##0"/>
    <numFmt numFmtId="165" formatCode="&quot;Rs.&quot;\ #,##0.00"/>
  </numFmts>
  <fonts count="39" x14ac:knownFonts="1">
    <font>
      <sz val="11"/>
      <color theme="1"/>
      <name val="Calibri"/>
      <family val="2"/>
      <scheme val="minor"/>
    </font>
    <font>
      <sz val="10"/>
      <color theme="1"/>
      <name val="Calibri"/>
      <family val="2"/>
      <scheme val="minor"/>
    </font>
    <font>
      <b/>
      <sz val="9"/>
      <name val="Calibri"/>
      <family val="2"/>
      <scheme val="minor"/>
    </font>
    <font>
      <b/>
      <sz val="10"/>
      <name val="Calibri"/>
      <family val="2"/>
      <scheme val="minor"/>
    </font>
    <font>
      <sz val="9"/>
      <name val="Calibri"/>
      <family val="2"/>
      <scheme val="minor"/>
    </font>
    <font>
      <sz val="9"/>
      <color theme="1"/>
      <name val="Calibri"/>
      <family val="2"/>
      <scheme val="minor"/>
    </font>
    <font>
      <sz val="9"/>
      <color rgb="FF000000"/>
      <name val="Calibri"/>
      <family val="2"/>
      <scheme val="minor"/>
    </font>
    <font>
      <sz val="10"/>
      <name val="Calibri"/>
      <family val="2"/>
      <scheme val="minor"/>
    </font>
    <font>
      <sz val="11"/>
      <color rgb="FFFF0000"/>
      <name val="Calibri"/>
      <family val="2"/>
      <scheme val="minor"/>
    </font>
    <font>
      <sz val="14"/>
      <color theme="1"/>
      <name val="Calibri"/>
      <family val="2"/>
      <scheme val="minor"/>
    </font>
    <font>
      <b/>
      <sz val="14"/>
      <name val="Calibri"/>
      <family val="2"/>
      <scheme val="minor"/>
    </font>
    <font>
      <sz val="12"/>
      <color theme="1"/>
      <name val="Calibri"/>
      <family val="2"/>
      <scheme val="minor"/>
    </font>
    <font>
      <b/>
      <sz val="12"/>
      <name val="Calibri"/>
      <family val="2"/>
      <scheme val="minor"/>
    </font>
    <font>
      <b/>
      <sz val="10"/>
      <color theme="1"/>
      <name val="Calibri"/>
      <family val="2"/>
      <scheme val="minor"/>
    </font>
    <font>
      <sz val="9"/>
      <color rgb="FFFF0000"/>
      <name val="Calibri"/>
      <family val="2"/>
      <scheme val="minor"/>
    </font>
    <font>
      <sz val="10"/>
      <color rgb="FFFF0000"/>
      <name val="Calibri"/>
      <family val="2"/>
      <scheme val="minor"/>
    </font>
    <font>
      <sz val="10"/>
      <color theme="4" tint="-0.249977111117893"/>
      <name val="Calibri"/>
      <family val="2"/>
      <scheme val="minor"/>
    </font>
    <font>
      <sz val="9"/>
      <color theme="4" tint="-0.249977111117893"/>
      <name val="Calibri"/>
      <family val="2"/>
      <scheme val="minor"/>
    </font>
    <font>
      <sz val="11"/>
      <color theme="1"/>
      <name val="Calibri"/>
      <family val="2"/>
      <scheme val="minor"/>
    </font>
    <font>
      <u/>
      <sz val="11"/>
      <color theme="10"/>
      <name val="Calibri"/>
      <family val="2"/>
      <scheme val="minor"/>
    </font>
    <font>
      <b/>
      <sz val="11"/>
      <color rgb="FFFF0000"/>
      <name val="Calibri"/>
      <family val="2"/>
      <scheme val="minor"/>
    </font>
    <font>
      <b/>
      <sz val="14"/>
      <color rgb="FFFF0000"/>
      <name val="Calibri"/>
      <family val="2"/>
      <scheme val="minor"/>
    </font>
    <font>
      <b/>
      <sz val="12"/>
      <color rgb="FFFF0000"/>
      <name val="Calibri"/>
      <family val="2"/>
      <scheme val="minor"/>
    </font>
    <font>
      <b/>
      <sz val="16"/>
      <color rgb="FFFF0000"/>
      <name val="Calibri"/>
      <family val="2"/>
      <scheme val="minor"/>
    </font>
    <font>
      <sz val="11"/>
      <name val="Calibri"/>
      <family val="2"/>
      <scheme val="minor"/>
    </font>
    <font>
      <b/>
      <sz val="11"/>
      <color rgb="FF00B050"/>
      <name val="Calibri"/>
      <family val="2"/>
      <scheme val="minor"/>
    </font>
    <font>
      <b/>
      <sz val="12"/>
      <color rgb="FF00B050"/>
      <name val="Calibri"/>
      <family val="2"/>
      <scheme val="minor"/>
    </font>
    <font>
      <b/>
      <sz val="11"/>
      <color rgb="FF0070C0"/>
      <name val="Calibri"/>
      <family val="2"/>
      <scheme val="minor"/>
    </font>
    <font>
      <sz val="14"/>
      <name val="Calibri"/>
      <family val="2"/>
      <scheme val="minor"/>
    </font>
    <font>
      <b/>
      <sz val="12"/>
      <color theme="1"/>
      <name val="Calibri"/>
      <family val="2"/>
      <scheme val="minor"/>
    </font>
    <font>
      <b/>
      <i/>
      <sz val="12"/>
      <color theme="1"/>
      <name val="Calibri"/>
      <family val="2"/>
      <scheme val="minor"/>
    </font>
    <font>
      <b/>
      <sz val="11"/>
      <color theme="1"/>
      <name val="Calibri"/>
      <family val="2"/>
      <scheme val="minor"/>
    </font>
    <font>
      <b/>
      <sz val="9"/>
      <color theme="1"/>
      <name val="Palatino Linotype"/>
      <family val="1"/>
    </font>
    <font>
      <sz val="9"/>
      <color theme="1"/>
      <name val="Palatino Linotype"/>
      <family val="1"/>
    </font>
    <font>
      <sz val="9"/>
      <name val="Palatino Linotype"/>
      <family val="1"/>
    </font>
    <font>
      <b/>
      <sz val="10"/>
      <color theme="1"/>
      <name val="Palatino Linotype"/>
      <family val="1"/>
    </font>
    <font>
      <sz val="10"/>
      <color theme="1"/>
      <name val="Palatino Linotype"/>
      <family val="1"/>
    </font>
    <font>
      <sz val="10"/>
      <name val="Palatino Linotype"/>
      <family val="1"/>
    </font>
    <font>
      <sz val="11"/>
      <color theme="1"/>
      <name val="Palatino Linotype"/>
      <family val="1"/>
    </font>
  </fonts>
  <fills count="12">
    <fill>
      <patternFill patternType="none"/>
    </fill>
    <fill>
      <patternFill patternType="gray125"/>
    </fill>
    <fill>
      <patternFill patternType="solid">
        <fgColor rgb="FF8DB3E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249977111117893"/>
        <bgColor indexed="64"/>
      </patternFill>
    </fill>
  </fills>
  <borders count="52">
    <border>
      <left/>
      <right/>
      <top/>
      <bottom/>
      <diagonal/>
    </border>
    <border>
      <left/>
      <right/>
      <top/>
      <bottom style="medium">
        <color indexed="64"/>
      </bottom>
      <diagonal/>
    </border>
    <border>
      <left style="medium">
        <color indexed="64"/>
      </left>
      <right style="thin">
        <color theme="0" tint="-0.499984740745262"/>
      </right>
      <top style="medium">
        <color indexed="64"/>
      </top>
      <bottom style="medium">
        <color indexed="64"/>
      </bottom>
      <diagonal/>
    </border>
    <border>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theme="0" tint="-0.34998626667073579"/>
      </right>
      <top style="medium">
        <color indexed="64"/>
      </top>
      <bottom/>
      <diagonal/>
    </border>
    <border>
      <left style="thin">
        <color theme="0" tint="-0.34998626667073579"/>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theme="0" tint="-0.34998626667073579"/>
      </right>
      <top/>
      <bottom/>
      <diagonal/>
    </border>
    <border>
      <left style="thin">
        <color theme="0" tint="-0.34998626667073579"/>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theme="0" tint="-0.34998626667073579"/>
      </top>
      <bottom style="thin">
        <color theme="0" tint="-0.34998626667073579"/>
      </bottom>
      <diagonal/>
    </border>
    <border>
      <left style="thin">
        <color theme="1"/>
      </left>
      <right/>
      <top/>
      <bottom style="thin">
        <color theme="0" tint="-0.34998626667073579"/>
      </bottom>
      <diagonal/>
    </border>
    <border>
      <left style="thin">
        <color theme="1"/>
      </left>
      <right/>
      <top style="thin">
        <color theme="0" tint="-0.34998626667073579"/>
      </top>
      <bottom style="thin">
        <color theme="0" tint="-0.34998626667073579"/>
      </bottom>
      <diagonal/>
    </border>
    <border>
      <left style="thin">
        <color theme="0" tint="-0.499984740745262"/>
      </left>
      <right/>
      <top style="thin">
        <color indexed="64"/>
      </top>
      <bottom style="thin">
        <color theme="0" tint="-0.34998626667073579"/>
      </bottom>
      <diagonal/>
    </border>
    <border>
      <left/>
      <right/>
      <top style="thin">
        <color indexed="64"/>
      </top>
      <bottom/>
      <diagonal/>
    </border>
    <border>
      <left style="thin">
        <color theme="0" tint="-0.499984740745262"/>
      </left>
      <right/>
      <top/>
      <bottom/>
      <diagonal/>
    </border>
    <border>
      <left style="thin">
        <color indexed="64"/>
      </left>
      <right/>
      <top/>
      <bottom/>
      <diagonal/>
    </border>
  </borders>
  <cellStyleXfs count="3">
    <xf numFmtId="0" fontId="0" fillId="0" borderId="0"/>
    <xf numFmtId="0" fontId="19" fillId="0" borderId="0" applyNumberFormat="0" applyFill="0" applyBorder="0" applyAlignment="0" applyProtection="0"/>
    <xf numFmtId="0" fontId="18" fillId="0" borderId="0"/>
  </cellStyleXfs>
  <cellXfs count="406">
    <xf numFmtId="0" fontId="0" fillId="0" borderId="0" xfId="0"/>
    <xf numFmtId="0" fontId="1" fillId="0" borderId="0" xfId="0" applyFont="1" applyAlignment="1">
      <alignment vertical="top"/>
    </xf>
    <xf numFmtId="0" fontId="1" fillId="0" borderId="0" xfId="0" applyFont="1" applyAlignment="1">
      <alignment horizontal="center" vertical="top"/>
    </xf>
    <xf numFmtId="0" fontId="0" fillId="0" borderId="0" xfId="0" applyAlignment="1">
      <alignment vertical="top"/>
    </xf>
    <xf numFmtId="0" fontId="1" fillId="0" borderId="7" xfId="0" applyFont="1" applyBorder="1" applyAlignment="1">
      <alignment vertical="top" wrapText="1"/>
    </xf>
    <xf numFmtId="0" fontId="1" fillId="0" borderId="7" xfId="0" applyFont="1" applyFill="1" applyBorder="1" applyAlignment="1">
      <alignment vertical="top" wrapText="1"/>
    </xf>
    <xf numFmtId="0" fontId="7" fillId="0" borderId="7" xfId="0" applyFont="1" applyBorder="1" applyAlignment="1">
      <alignment vertical="top" wrapText="1"/>
    </xf>
    <xf numFmtId="0" fontId="7" fillId="3" borderId="7" xfId="0" applyFont="1" applyFill="1" applyBorder="1" applyAlignment="1">
      <alignment vertical="top" wrapText="1"/>
    </xf>
    <xf numFmtId="0" fontId="0" fillId="0" borderId="7" xfId="0" applyBorder="1" applyAlignment="1">
      <alignment vertical="top"/>
    </xf>
    <xf numFmtId="0" fontId="7" fillId="0" borderId="7" xfId="0" applyFont="1" applyFill="1" applyBorder="1" applyAlignment="1">
      <alignment horizontal="left" vertical="top" wrapText="1"/>
    </xf>
    <xf numFmtId="0" fontId="9" fillId="0" borderId="0" xfId="0" applyFont="1"/>
    <xf numFmtId="0" fontId="3" fillId="2" borderId="6" xfId="0" applyFont="1" applyFill="1" applyBorder="1" applyAlignment="1">
      <alignment horizontal="justify" vertical="top" wrapText="1"/>
    </xf>
    <xf numFmtId="0" fontId="0" fillId="0" borderId="0" xfId="0" applyFill="1"/>
    <xf numFmtId="0" fontId="11" fillId="0" borderId="0" xfId="0" applyFont="1"/>
    <xf numFmtId="0" fontId="12" fillId="2" borderId="12" xfId="0" applyFont="1" applyFill="1" applyBorder="1" applyAlignment="1">
      <alignment horizontal="center" vertical="top" wrapText="1"/>
    </xf>
    <xf numFmtId="0" fontId="12" fillId="2" borderId="14" xfId="0" applyFont="1" applyFill="1" applyBorder="1" applyAlignment="1">
      <alignment horizontal="justify" vertical="top" wrapText="1"/>
    </xf>
    <xf numFmtId="0" fontId="4" fillId="0" borderId="7" xfId="0" applyFont="1" applyBorder="1" applyAlignment="1">
      <alignment vertical="top" wrapText="1"/>
    </xf>
    <xf numFmtId="0" fontId="12" fillId="2" borderId="11" xfId="0" applyFont="1" applyFill="1" applyBorder="1" applyAlignment="1">
      <alignment vertical="top" wrapText="1"/>
    </xf>
    <xf numFmtId="0" fontId="3" fillId="0" borderId="7" xfId="0" applyFont="1" applyFill="1" applyBorder="1" applyAlignment="1">
      <alignment vertical="top" wrapText="1"/>
    </xf>
    <xf numFmtId="0" fontId="3" fillId="2" borderId="0" xfId="0" applyFont="1" applyFill="1" applyBorder="1" applyAlignment="1">
      <alignment vertical="top" wrapText="1"/>
    </xf>
    <xf numFmtId="0" fontId="12" fillId="0" borderId="7" xfId="0" applyFont="1" applyFill="1" applyBorder="1" applyAlignment="1">
      <alignment horizontal="left" vertical="top"/>
    </xf>
    <xf numFmtId="0" fontId="4" fillId="0" borderId="7" xfId="0" applyFont="1" applyFill="1" applyBorder="1" applyAlignment="1">
      <alignment vertical="top" wrapText="1"/>
    </xf>
    <xf numFmtId="0" fontId="10" fillId="4" borderId="2" xfId="0" applyFont="1" applyFill="1" applyBorder="1" applyAlignment="1">
      <alignment horizontal="center" vertical="top" wrapText="1"/>
    </xf>
    <xf numFmtId="0" fontId="10" fillId="4" borderId="3" xfId="0" applyFont="1" applyFill="1" applyBorder="1" applyAlignment="1">
      <alignment vertical="top" wrapText="1"/>
    </xf>
    <xf numFmtId="0" fontId="10" fillId="4" borderId="4" xfId="0" applyFont="1" applyFill="1" applyBorder="1" applyAlignment="1">
      <alignment horizontal="center" vertical="top" wrapText="1"/>
    </xf>
    <xf numFmtId="0" fontId="10" fillId="4" borderId="4" xfId="0" applyFont="1" applyFill="1" applyBorder="1" applyAlignment="1">
      <alignment vertical="top" wrapText="1"/>
    </xf>
    <xf numFmtId="0" fontId="10" fillId="4" borderId="5" xfId="0" applyFont="1" applyFill="1" applyBorder="1" applyAlignment="1">
      <alignment horizontal="center" vertical="top" wrapText="1"/>
    </xf>
    <xf numFmtId="0" fontId="12" fillId="0" borderId="7" xfId="0" applyFont="1" applyFill="1" applyBorder="1" applyAlignment="1">
      <alignment vertical="top"/>
    </xf>
    <xf numFmtId="0" fontId="16" fillId="0" borderId="7" xfId="0" applyFont="1" applyFill="1" applyBorder="1" applyAlignment="1">
      <alignment vertical="top" wrapText="1"/>
    </xf>
    <xf numFmtId="0" fontId="17" fillId="0" borderId="7" xfId="0" applyFont="1" applyFill="1" applyBorder="1" applyAlignment="1">
      <alignment vertical="top" wrapText="1"/>
    </xf>
    <xf numFmtId="0" fontId="14" fillId="0" borderId="7" xfId="0" applyFont="1" applyBorder="1" applyAlignment="1">
      <alignment vertical="top" wrapText="1"/>
    </xf>
    <xf numFmtId="0" fontId="12" fillId="2" borderId="16" xfId="0" applyFont="1" applyFill="1" applyBorder="1" applyAlignment="1">
      <alignment horizontal="center" vertical="top" wrapText="1"/>
    </xf>
    <xf numFmtId="0" fontId="3" fillId="0" borderId="19" xfId="0" applyFont="1" applyFill="1" applyBorder="1" applyAlignment="1">
      <alignment horizontal="justify" vertical="top" wrapText="1"/>
    </xf>
    <xf numFmtId="0" fontId="4" fillId="0" borderId="18" xfId="0" applyFont="1" applyBorder="1" applyAlignment="1">
      <alignment horizontal="center" vertical="top" wrapText="1"/>
    </xf>
    <xf numFmtId="0" fontId="4" fillId="0" borderId="19" xfId="0" applyFont="1" applyBorder="1" applyAlignment="1">
      <alignment vertical="top" wrapText="1"/>
    </xf>
    <xf numFmtId="0" fontId="1" fillId="0" borderId="18" xfId="0" applyFont="1" applyBorder="1" applyAlignment="1">
      <alignment horizontal="center" vertical="top"/>
    </xf>
    <xf numFmtId="0" fontId="1" fillId="0" borderId="19" xfId="0" applyFont="1" applyBorder="1" applyAlignment="1">
      <alignment vertical="top" wrapText="1"/>
    </xf>
    <xf numFmtId="0" fontId="4" fillId="0" borderId="19" xfId="0" applyFont="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0" xfId="0" applyFont="1" applyFill="1" applyBorder="1" applyAlignment="1">
      <alignment vertical="top" wrapText="1"/>
    </xf>
    <xf numFmtId="0" fontId="12" fillId="0" borderId="18"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8" xfId="0" applyFont="1" applyBorder="1" applyAlignment="1">
      <alignment vertical="top" wrapText="1"/>
    </xf>
    <xf numFmtId="0" fontId="4" fillId="0" borderId="24" xfId="0" applyFont="1" applyFill="1" applyBorder="1" applyAlignment="1">
      <alignment horizontal="center" vertical="top" wrapText="1"/>
    </xf>
    <xf numFmtId="0" fontId="14" fillId="0" borderId="22" xfId="0" applyFont="1" applyBorder="1" applyAlignment="1">
      <alignment vertical="top" wrapText="1"/>
    </xf>
    <xf numFmtId="0" fontId="5" fillId="0" borderId="19" xfId="0" applyFont="1" applyBorder="1" applyAlignment="1">
      <alignment vertical="top" wrapText="1"/>
    </xf>
    <xf numFmtId="0" fontId="17" fillId="0" borderId="19" xfId="0" applyFont="1" applyFill="1" applyBorder="1" applyAlignment="1">
      <alignment vertical="top" wrapText="1"/>
    </xf>
    <xf numFmtId="0" fontId="4" fillId="0" borderId="22" xfId="0" applyFont="1" applyBorder="1" applyAlignment="1">
      <alignment horizontal="left" vertical="top" wrapText="1"/>
    </xf>
    <xf numFmtId="0" fontId="7" fillId="0" borderId="21" xfId="0" applyFont="1" applyFill="1" applyBorder="1" applyAlignment="1">
      <alignment vertical="top" wrapText="1"/>
    </xf>
    <xf numFmtId="0" fontId="7" fillId="0" borderId="22" xfId="0" applyFont="1" applyFill="1" applyBorder="1" applyAlignment="1">
      <alignment horizontal="left" vertical="top" wrapText="1"/>
    </xf>
    <xf numFmtId="0" fontId="4" fillId="0" borderId="27" xfId="0" applyFont="1" applyBorder="1" applyAlignment="1">
      <alignment horizontal="center" vertical="top" wrapText="1"/>
    </xf>
    <xf numFmtId="0" fontId="12" fillId="0" borderId="23" xfId="0" applyFont="1" applyFill="1" applyBorder="1" applyAlignment="1">
      <alignment horizontal="center" vertical="top" wrapText="1"/>
    </xf>
    <xf numFmtId="0" fontId="4" fillId="0" borderId="25" xfId="0" applyFont="1" applyBorder="1" applyAlignment="1">
      <alignment vertical="top" wrapText="1"/>
    </xf>
    <xf numFmtId="0" fontId="12" fillId="0" borderId="28" xfId="0" applyFont="1" applyFill="1" applyBorder="1" applyAlignment="1">
      <alignment horizontal="center" vertical="top" wrapText="1"/>
    </xf>
    <xf numFmtId="0" fontId="4" fillId="0" borderId="10" xfId="0" applyFont="1" applyBorder="1" applyAlignment="1">
      <alignment vertical="top" wrapText="1"/>
    </xf>
    <xf numFmtId="0" fontId="4" fillId="0" borderId="29" xfId="0" applyFont="1" applyBorder="1" applyAlignment="1">
      <alignment vertical="top" wrapText="1"/>
    </xf>
    <xf numFmtId="0" fontId="4" fillId="0" borderId="24" xfId="0" applyFont="1" applyBorder="1" applyAlignment="1">
      <alignment horizontal="center" vertical="top" wrapText="1"/>
    </xf>
    <xf numFmtId="0" fontId="4" fillId="0" borderId="30" xfId="0" applyFont="1" applyBorder="1" applyAlignment="1">
      <alignment vertical="top" wrapText="1"/>
    </xf>
    <xf numFmtId="0" fontId="14" fillId="0" borderId="10" xfId="0" applyFont="1" applyBorder="1" applyAlignment="1">
      <alignment vertical="top" wrapText="1"/>
    </xf>
    <xf numFmtId="0" fontId="14" fillId="0" borderId="19" xfId="0" applyFont="1" applyBorder="1" applyAlignment="1">
      <alignment vertical="top" wrapText="1"/>
    </xf>
    <xf numFmtId="0" fontId="14" fillId="0" borderId="21" xfId="0" applyFont="1" applyBorder="1" applyAlignment="1">
      <alignment vertical="top" wrapText="1"/>
    </xf>
    <xf numFmtId="0" fontId="4" fillId="0" borderId="30" xfId="0" applyFont="1" applyBorder="1" applyAlignment="1">
      <alignment horizontal="left" vertical="top" wrapText="1"/>
    </xf>
    <xf numFmtId="0" fontId="4" fillId="0" borderId="10" xfId="0" applyFont="1" applyFill="1" applyBorder="1" applyAlignment="1">
      <alignment vertical="top" wrapText="1"/>
    </xf>
    <xf numFmtId="0" fontId="12" fillId="2" borderId="28" xfId="0" applyFont="1" applyFill="1" applyBorder="1" applyAlignment="1">
      <alignment horizontal="center" vertical="top" wrapText="1"/>
    </xf>
    <xf numFmtId="0" fontId="12" fillId="2" borderId="10" xfId="0" applyFont="1" applyFill="1" applyBorder="1" applyAlignment="1">
      <alignment vertical="top"/>
    </xf>
    <xf numFmtId="0" fontId="3" fillId="2" borderId="29" xfId="0" applyFont="1" applyFill="1" applyBorder="1" applyAlignment="1">
      <alignment horizontal="justify" vertical="top" wrapText="1"/>
    </xf>
    <xf numFmtId="0" fontId="7" fillId="0" borderId="10" xfId="0" applyFont="1" applyFill="1" applyBorder="1" applyAlignment="1">
      <alignment vertical="top" wrapText="1"/>
    </xf>
    <xf numFmtId="0" fontId="0" fillId="0" borderId="10" xfId="0" applyFill="1" applyBorder="1" applyAlignment="1">
      <alignment vertical="top"/>
    </xf>
    <xf numFmtId="0" fontId="4" fillId="0" borderId="29" xfId="0" applyFont="1" applyFill="1" applyBorder="1" applyAlignment="1">
      <alignment horizontal="left" vertical="top" wrapText="1"/>
    </xf>
    <xf numFmtId="0" fontId="4" fillId="0" borderId="26" xfId="0" applyFont="1" applyBorder="1" applyAlignment="1">
      <alignment horizontal="left" vertical="top" wrapText="1"/>
    </xf>
    <xf numFmtId="0" fontId="15" fillId="0" borderId="21" xfId="0" applyFont="1" applyFill="1" applyBorder="1" applyAlignment="1">
      <alignment vertical="top" wrapText="1"/>
    </xf>
    <xf numFmtId="0" fontId="8" fillId="0" borderId="21" xfId="0" applyFont="1" applyFill="1" applyBorder="1" applyAlignment="1">
      <alignment vertical="top"/>
    </xf>
    <xf numFmtId="0" fontId="14" fillId="0" borderId="22" xfId="0" applyFont="1" applyFill="1" applyBorder="1" applyAlignment="1">
      <alignment horizontal="left" vertical="top" wrapText="1"/>
    </xf>
    <xf numFmtId="0" fontId="4" fillId="0" borderId="28" xfId="0" applyFont="1" applyBorder="1" applyAlignment="1">
      <alignment horizontal="center" vertical="top" wrapText="1"/>
    </xf>
    <xf numFmtId="0" fontId="4" fillId="0" borderId="29" xfId="0" applyFont="1" applyBorder="1" applyAlignment="1">
      <alignment horizontal="left" vertical="top" wrapText="1"/>
    </xf>
    <xf numFmtId="0" fontId="1" fillId="0" borderId="26" xfId="0" applyFont="1" applyBorder="1" applyAlignment="1">
      <alignment vertical="top" wrapText="1"/>
    </xf>
    <xf numFmtId="0" fontId="7" fillId="0" borderId="10" xfId="0" applyFont="1" applyBorder="1" applyAlignment="1">
      <alignment vertical="top" wrapText="1"/>
    </xf>
    <xf numFmtId="0" fontId="1" fillId="0" borderId="29" xfId="0" applyFont="1" applyBorder="1" applyAlignment="1">
      <alignment vertical="top" wrapText="1"/>
    </xf>
    <xf numFmtId="0" fontId="7" fillId="0" borderId="21" xfId="0" applyFont="1" applyBorder="1" applyAlignment="1">
      <alignment vertical="top" wrapText="1"/>
    </xf>
    <xf numFmtId="0" fontId="1" fillId="0" borderId="22" xfId="0" applyFont="1" applyBorder="1" applyAlignment="1">
      <alignment vertical="top" wrapText="1"/>
    </xf>
    <xf numFmtId="0" fontId="4" fillId="0" borderId="27" xfId="0" applyFont="1" applyFill="1" applyBorder="1" applyAlignment="1">
      <alignment horizontal="center" vertical="top" wrapText="1"/>
    </xf>
    <xf numFmtId="0" fontId="0" fillId="0" borderId="10" xfId="0" applyBorder="1" applyAlignment="1">
      <alignment vertical="top"/>
    </xf>
    <xf numFmtId="0" fontId="0" fillId="0" borderId="29" xfId="0" applyBorder="1" applyAlignment="1">
      <alignment vertical="top"/>
    </xf>
    <xf numFmtId="0" fontId="3" fillId="0" borderId="23" xfId="0" applyFont="1" applyFill="1" applyBorder="1" applyAlignment="1">
      <alignment horizontal="center" vertical="top" wrapText="1"/>
    </xf>
    <xf numFmtId="0" fontId="3" fillId="0" borderId="25" xfId="0" applyFont="1" applyFill="1" applyBorder="1" applyAlignment="1">
      <alignment horizontal="left" vertical="top" wrapText="1"/>
    </xf>
    <xf numFmtId="0" fontId="3" fillId="0" borderId="25" xfId="0" applyFont="1" applyFill="1" applyBorder="1" applyAlignment="1">
      <alignment vertical="top" wrapText="1"/>
    </xf>
    <xf numFmtId="0" fontId="3" fillId="0" borderId="26" xfId="0" applyFont="1" applyFill="1" applyBorder="1" applyAlignment="1">
      <alignment horizontal="justify" vertical="top" wrapText="1"/>
    </xf>
    <xf numFmtId="0" fontId="1" fillId="0" borderId="24" xfId="0" applyFont="1" applyBorder="1" applyAlignment="1">
      <alignment horizontal="center" vertical="top"/>
    </xf>
    <xf numFmtId="0" fontId="1" fillId="0" borderId="20" xfId="0" applyFont="1" applyBorder="1" applyAlignment="1">
      <alignment vertical="top" wrapText="1"/>
    </xf>
    <xf numFmtId="0" fontId="1" fillId="0" borderId="1" xfId="0" applyFont="1" applyBorder="1" applyAlignment="1">
      <alignment vertical="top"/>
    </xf>
    <xf numFmtId="0" fontId="1" fillId="0" borderId="31" xfId="0" applyFont="1" applyBorder="1" applyAlignment="1">
      <alignment vertical="top" wrapText="1"/>
    </xf>
    <xf numFmtId="0" fontId="13" fillId="0" borderId="23" xfId="0" applyFont="1" applyBorder="1" applyAlignment="1">
      <alignment horizontal="center" vertical="top"/>
    </xf>
    <xf numFmtId="0" fontId="1" fillId="0" borderId="25" xfId="0" applyFont="1" applyBorder="1" applyAlignment="1">
      <alignment vertical="top" wrapText="1"/>
    </xf>
    <xf numFmtId="0" fontId="1" fillId="0" borderId="25" xfId="0" applyFont="1" applyBorder="1" applyAlignment="1">
      <alignment vertical="top"/>
    </xf>
    <xf numFmtId="0" fontId="2" fillId="0" borderId="23" xfId="0" applyFont="1" applyBorder="1" applyAlignment="1">
      <alignment horizontal="center" vertical="top" wrapText="1"/>
    </xf>
    <xf numFmtId="0" fontId="10" fillId="4" borderId="32" xfId="0" applyFont="1" applyFill="1" applyBorder="1" applyAlignment="1">
      <alignment horizontal="center" vertical="top" wrapText="1"/>
    </xf>
    <xf numFmtId="0" fontId="12" fillId="2" borderId="11" xfId="0" applyFont="1" applyFill="1" applyBorder="1" applyAlignment="1">
      <alignment horizontal="center" vertical="top" wrapText="1"/>
    </xf>
    <xf numFmtId="0" fontId="3" fillId="0" borderId="33" xfId="0" applyFont="1" applyFill="1" applyBorder="1" applyAlignment="1">
      <alignment horizontal="center" vertical="top" wrapText="1"/>
    </xf>
    <xf numFmtId="0" fontId="4" fillId="0" borderId="34" xfId="0" applyFont="1" applyBorder="1" applyAlignment="1">
      <alignment horizontal="center" vertical="top" wrapText="1"/>
    </xf>
    <xf numFmtId="0" fontId="1" fillId="0" borderId="34" xfId="0" applyFont="1" applyBorder="1" applyAlignment="1">
      <alignment horizontal="center" vertical="top"/>
    </xf>
    <xf numFmtId="0" fontId="1" fillId="0" borderId="35" xfId="0" applyFont="1" applyBorder="1" applyAlignment="1">
      <alignment horizontal="center" vertical="top"/>
    </xf>
    <xf numFmtId="0" fontId="13" fillId="0" borderId="33" xfId="0" applyFont="1" applyBorder="1" applyAlignment="1">
      <alignment horizontal="center" vertical="top"/>
    </xf>
    <xf numFmtId="0" fontId="2" fillId="0" borderId="36" xfId="0" applyFont="1" applyBorder="1" applyAlignment="1">
      <alignment horizontal="center" vertical="top" wrapText="1"/>
    </xf>
    <xf numFmtId="0" fontId="4" fillId="0" borderId="37" xfId="0" applyFont="1" applyBorder="1" applyAlignment="1">
      <alignment horizontal="center" vertical="top" wrapText="1"/>
    </xf>
    <xf numFmtId="0" fontId="4" fillId="0" borderId="38" xfId="0" applyFont="1" applyBorder="1" applyAlignment="1">
      <alignment horizontal="center" vertical="top" wrapText="1"/>
    </xf>
    <xf numFmtId="0" fontId="12" fillId="2" borderId="0" xfId="0" applyFont="1" applyFill="1" applyBorder="1" applyAlignment="1">
      <alignment horizontal="center" vertical="top" wrapText="1"/>
    </xf>
    <xf numFmtId="0" fontId="12" fillId="0" borderId="34" xfId="0" applyFont="1" applyFill="1" applyBorder="1" applyAlignment="1">
      <alignment horizontal="center" vertical="top" wrapText="1"/>
    </xf>
    <xf numFmtId="0" fontId="4" fillId="0" borderId="34" xfId="0" applyFont="1" applyFill="1" applyBorder="1" applyAlignment="1">
      <alignment horizontal="center" vertical="top" wrapText="1"/>
    </xf>
    <xf numFmtId="0" fontId="12" fillId="0" borderId="36" xfId="0" applyFont="1" applyFill="1" applyBorder="1" applyAlignment="1">
      <alignment horizontal="center" vertical="top" wrapText="1"/>
    </xf>
    <xf numFmtId="0" fontId="12" fillId="0" borderId="39"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12" fillId="2" borderId="39" xfId="0" applyFont="1" applyFill="1" applyBorder="1" applyAlignment="1">
      <alignment horizontal="center" vertical="top" wrapText="1"/>
    </xf>
    <xf numFmtId="0" fontId="12" fillId="0" borderId="37" xfId="0" applyFont="1" applyFill="1" applyBorder="1" applyAlignment="1">
      <alignment horizontal="center" vertical="top" wrapText="1"/>
    </xf>
    <xf numFmtId="0" fontId="4" fillId="0" borderId="39" xfId="0" applyFont="1" applyBorder="1" applyAlignment="1">
      <alignment horizontal="center" vertical="top" wrapText="1"/>
    </xf>
    <xf numFmtId="0" fontId="4" fillId="0" borderId="35" xfId="0" applyFont="1" applyBorder="1" applyAlignment="1">
      <alignment horizontal="center" vertical="top" wrapText="1"/>
    </xf>
    <xf numFmtId="0" fontId="0" fillId="0" borderId="7" xfId="0" applyBorder="1" applyAlignment="1">
      <alignment vertical="top" wrapText="1"/>
    </xf>
    <xf numFmtId="0" fontId="12" fillId="0" borderId="7" xfId="0" applyFont="1" applyFill="1" applyBorder="1" applyAlignment="1">
      <alignment horizontal="center" vertical="top" wrapText="1"/>
    </xf>
    <xf numFmtId="0" fontId="12" fillId="0" borderId="9" xfId="0" applyFont="1" applyFill="1" applyBorder="1" applyAlignment="1">
      <alignment horizontal="center" vertical="top" wrapText="1"/>
    </xf>
    <xf numFmtId="0" fontId="1" fillId="0" borderId="40" xfId="0" applyFont="1" applyBorder="1" applyAlignment="1">
      <alignment horizontal="center" vertical="top"/>
    </xf>
    <xf numFmtId="0" fontId="1" fillId="0" borderId="9" xfId="0" applyFont="1" applyBorder="1" applyAlignment="1">
      <alignment vertical="top" wrapText="1"/>
    </xf>
    <xf numFmtId="0" fontId="1" fillId="0" borderId="0" xfId="0" applyFont="1" applyBorder="1" applyAlignment="1">
      <alignment vertical="top"/>
    </xf>
    <xf numFmtId="0" fontId="1" fillId="0" borderId="41" xfId="0" applyFont="1" applyBorder="1" applyAlignment="1">
      <alignment vertical="top" wrapText="1"/>
    </xf>
    <xf numFmtId="0" fontId="4" fillId="0" borderId="40" xfId="0" applyFont="1" applyBorder="1" applyAlignment="1">
      <alignment horizontal="center" vertical="top" wrapText="1"/>
    </xf>
    <xf numFmtId="0" fontId="4" fillId="0" borderId="9" xfId="0" applyFont="1" applyBorder="1" applyAlignment="1">
      <alignment vertical="top" wrapText="1"/>
    </xf>
    <xf numFmtId="0" fontId="4" fillId="0" borderId="41" xfId="0" applyFont="1" applyBorder="1" applyAlignment="1">
      <alignment horizontal="left" vertical="top" wrapText="1"/>
    </xf>
    <xf numFmtId="0" fontId="12" fillId="6" borderId="9" xfId="0" applyFont="1" applyFill="1" applyBorder="1" applyAlignment="1">
      <alignment horizontal="center" vertical="top" wrapText="1"/>
    </xf>
    <xf numFmtId="0" fontId="12" fillId="6" borderId="25" xfId="0" applyFont="1" applyFill="1" applyBorder="1" applyAlignment="1">
      <alignment horizontal="center" vertical="top" wrapText="1"/>
    </xf>
    <xf numFmtId="0" fontId="12" fillId="0" borderId="7" xfId="0" applyFont="1" applyFill="1" applyBorder="1" applyAlignment="1">
      <alignment horizontal="center" vertical="top" wrapText="1"/>
    </xf>
    <xf numFmtId="0" fontId="0" fillId="0" borderId="7" xfId="0" applyBorder="1"/>
    <xf numFmtId="0" fontId="22" fillId="0" borderId="7" xfId="0" applyFont="1" applyBorder="1"/>
    <xf numFmtId="0" fontId="24" fillId="0" borderId="7" xfId="0" applyFont="1" applyBorder="1"/>
    <xf numFmtId="0" fontId="25" fillId="0" borderId="7" xfId="0" applyFont="1" applyBorder="1"/>
    <xf numFmtId="0" fontId="27" fillId="0" borderId="7" xfId="0" applyFont="1" applyBorder="1"/>
    <xf numFmtId="0" fontId="28" fillId="0" borderId="7" xfId="0" applyFont="1" applyBorder="1"/>
    <xf numFmtId="0" fontId="24" fillId="0" borderId="7" xfId="0" applyFont="1" applyBorder="1" applyAlignment="1">
      <alignment wrapText="1"/>
    </xf>
    <xf numFmtId="0" fontId="28" fillId="0" borderId="7" xfId="0" applyFont="1" applyBorder="1" applyAlignment="1">
      <alignment wrapText="1"/>
    </xf>
    <xf numFmtId="0" fontId="24" fillId="0" borderId="7" xfId="0" applyFont="1" applyBorder="1" applyAlignment="1">
      <alignment vertical="top" wrapText="1"/>
    </xf>
    <xf numFmtId="0" fontId="26" fillId="3" borderId="44" xfId="0" applyFont="1" applyFill="1" applyBorder="1" applyAlignment="1"/>
    <xf numFmtId="0" fontId="0" fillId="3" borderId="0" xfId="0" applyFill="1" applyBorder="1"/>
    <xf numFmtId="0" fontId="25" fillId="0" borderId="0" xfId="0" applyFont="1" applyBorder="1"/>
    <xf numFmtId="0" fontId="27" fillId="0" borderId="7" xfId="0" applyFont="1" applyBorder="1" applyAlignment="1">
      <alignment vertical="center"/>
    </xf>
    <xf numFmtId="0" fontId="24" fillId="0" borderId="7" xfId="0" applyFont="1" applyBorder="1" applyAlignment="1">
      <alignment vertical="center"/>
    </xf>
    <xf numFmtId="0" fontId="0" fillId="0" borderId="7" xfId="0" applyBorder="1" applyAlignment="1">
      <alignment wrapText="1"/>
    </xf>
    <xf numFmtId="0" fontId="27" fillId="0" borderId="7" xfId="0" applyFont="1" applyBorder="1" applyAlignment="1">
      <alignment wrapText="1"/>
    </xf>
    <xf numFmtId="0" fontId="27" fillId="0" borderId="7" xfId="0" applyFont="1" applyBorder="1" applyAlignment="1">
      <alignment vertical="top" wrapText="1"/>
    </xf>
    <xf numFmtId="0" fontId="20" fillId="0" borderId="7" xfId="0" applyFont="1" applyBorder="1"/>
    <xf numFmtId="0" fontId="20" fillId="5" borderId="7" xfId="0" applyFont="1" applyFill="1" applyBorder="1"/>
    <xf numFmtId="0" fontId="0" fillId="0" borderId="0" xfId="0" applyAlignment="1">
      <alignment wrapText="1"/>
    </xf>
    <xf numFmtId="0" fontId="22" fillId="5" borderId="7" xfId="0" applyFont="1" applyFill="1" applyBorder="1"/>
    <xf numFmtId="0" fontId="25" fillId="5" borderId="0" xfId="0" applyFont="1" applyFill="1" applyBorder="1"/>
    <xf numFmtId="0" fontId="27" fillId="5" borderId="7" xfId="0" applyFont="1" applyFill="1" applyBorder="1"/>
    <xf numFmtId="0" fontId="0" fillId="5" borderId="7" xfId="0" applyFill="1" applyBorder="1"/>
    <xf numFmtId="0" fontId="24" fillId="5" borderId="7" xfId="0" applyFont="1" applyFill="1" applyBorder="1"/>
    <xf numFmtId="0" fontId="0" fillId="5" borderId="0" xfId="0" applyFill="1"/>
    <xf numFmtId="0" fontId="25" fillId="5" borderId="7" xfId="0" applyFont="1" applyFill="1" applyBorder="1"/>
    <xf numFmtId="0" fontId="27" fillId="0" borderId="7" xfId="0" applyFont="1" applyBorder="1" applyAlignment="1">
      <alignment vertical="center" wrapText="1"/>
    </xf>
    <xf numFmtId="0" fontId="27" fillId="0" borderId="7" xfId="0" applyFont="1" applyBorder="1" applyAlignment="1">
      <alignment horizontal="left" vertical="center" wrapText="1"/>
    </xf>
    <xf numFmtId="0" fontId="25" fillId="0" borderId="7" xfId="0" applyFont="1" applyBorder="1" applyAlignment="1">
      <alignment horizontal="left" vertical="center" wrapText="1"/>
    </xf>
    <xf numFmtId="0" fontId="0" fillId="0" borderId="7" xfId="0" applyFill="1" applyBorder="1"/>
    <xf numFmtId="0" fontId="1" fillId="0" borderId="7"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7" xfId="0" applyFont="1" applyBorder="1" applyAlignment="1">
      <alignment wrapText="1"/>
    </xf>
    <xf numFmtId="0" fontId="0" fillId="0" borderId="0" xfId="0" applyBorder="1"/>
    <xf numFmtId="0" fontId="22" fillId="0" borderId="7" xfId="0" applyFont="1" applyFill="1" applyBorder="1"/>
    <xf numFmtId="0" fontId="25" fillId="0" borderId="7" xfId="0" applyFont="1" applyFill="1" applyBorder="1"/>
    <xf numFmtId="0" fontId="27" fillId="0" borderId="7" xfId="0" applyFont="1" applyFill="1" applyBorder="1"/>
    <xf numFmtId="0" fontId="24" fillId="0" borderId="7" xfId="0" applyFont="1" applyFill="1" applyBorder="1"/>
    <xf numFmtId="0" fontId="0" fillId="0" borderId="7" xfId="0" applyFill="1" applyBorder="1" applyAlignment="1">
      <alignment wrapText="1"/>
    </xf>
    <xf numFmtId="0" fontId="24" fillId="0" borderId="45" xfId="0" applyFont="1" applyFill="1" applyBorder="1" applyAlignment="1" applyProtection="1">
      <alignment vertical="center" wrapText="1"/>
      <protection locked="0"/>
    </xf>
    <xf numFmtId="0" fontId="24" fillId="0" borderId="7" xfId="0" applyFont="1" applyFill="1" applyBorder="1" applyAlignment="1" applyProtection="1">
      <alignment vertical="center" wrapText="1"/>
      <protection locked="0"/>
    </xf>
    <xf numFmtId="0" fontId="0" fillId="0" borderId="7" xfId="0" applyBorder="1" applyAlignment="1">
      <alignment vertical="center"/>
    </xf>
    <xf numFmtId="0" fontId="7" fillId="0" borderId="7" xfId="0" applyFont="1" applyFill="1" applyBorder="1" applyAlignment="1" applyProtection="1">
      <alignment vertical="center" wrapText="1"/>
      <protection locked="0"/>
    </xf>
    <xf numFmtId="0" fontId="0" fillId="0" borderId="46" xfId="0" applyFont="1" applyFill="1" applyBorder="1" applyAlignment="1" applyProtection="1">
      <alignment vertical="center" wrapText="1"/>
      <protection locked="0"/>
    </xf>
    <xf numFmtId="0" fontId="0" fillId="9" borderId="0" xfId="0" applyFill="1"/>
    <xf numFmtId="0" fontId="20" fillId="9" borderId="7" xfId="0" applyFont="1" applyFill="1" applyBorder="1"/>
    <xf numFmtId="0" fontId="0" fillId="0" borderId="47" xfId="0" applyFont="1" applyFill="1" applyBorder="1" applyAlignment="1" applyProtection="1">
      <alignment vertical="center" wrapText="1"/>
      <protection locked="0"/>
    </xf>
    <xf numFmtId="0" fontId="0" fillId="0" borderId="7" xfId="0" applyBorder="1" applyAlignment="1">
      <alignment horizontal="center" vertical="center"/>
    </xf>
    <xf numFmtId="0" fontId="27" fillId="0" borderId="47" xfId="0" applyFont="1" applyFill="1" applyBorder="1" applyAlignment="1" applyProtection="1">
      <alignment vertical="center" wrapText="1"/>
      <protection locked="0"/>
    </xf>
    <xf numFmtId="0" fontId="7" fillId="0" borderId="7" xfId="0" applyFont="1" applyFill="1" applyBorder="1" applyAlignment="1" applyProtection="1">
      <alignment vertical="center"/>
      <protection locked="0"/>
    </xf>
    <xf numFmtId="0" fontId="24" fillId="0" borderId="7" xfId="0" applyFont="1" applyBorder="1" applyAlignment="1">
      <alignment horizontal="center" vertical="center"/>
    </xf>
    <xf numFmtId="0" fontId="0" fillId="0" borderId="48" xfId="0" applyFont="1" applyFill="1" applyBorder="1" applyAlignment="1" applyProtection="1">
      <alignment vertical="top" wrapText="1"/>
      <protection locked="0"/>
    </xf>
    <xf numFmtId="0" fontId="0" fillId="0" borderId="49" xfId="0" applyFont="1" applyFill="1" applyBorder="1" applyAlignment="1" applyProtection="1">
      <alignment vertical="top" wrapText="1"/>
      <protection locked="0"/>
    </xf>
    <xf numFmtId="0" fontId="0" fillId="0" borderId="7" xfId="0" applyBorder="1" applyAlignment="1"/>
    <xf numFmtId="0" fontId="0" fillId="0" borderId="7" xfId="0" applyFont="1" applyFill="1" applyBorder="1" applyAlignment="1" applyProtection="1">
      <alignment vertical="top" wrapText="1"/>
      <protection locked="0"/>
    </xf>
    <xf numFmtId="0" fontId="24" fillId="0" borderId="7" xfId="0" applyFont="1" applyBorder="1" applyAlignment="1">
      <alignment vertical="center" wrapText="1"/>
    </xf>
    <xf numFmtId="0" fontId="0" fillId="3" borderId="0" xfId="0" applyFill="1" applyBorder="1" applyAlignment="1">
      <alignment wrapText="1"/>
    </xf>
    <xf numFmtId="0" fontId="26" fillId="3" borderId="44" xfId="0" applyFont="1" applyFill="1" applyBorder="1" applyAlignment="1">
      <alignment wrapText="1"/>
    </xf>
    <xf numFmtId="0" fontId="30" fillId="5" borderId="7" xfId="0" applyFont="1" applyFill="1" applyBorder="1" applyAlignment="1">
      <alignment horizontal="center" wrapText="1"/>
    </xf>
    <xf numFmtId="0" fontId="24" fillId="0" borderId="7" xfId="0" applyFont="1" applyFill="1" applyBorder="1" applyAlignment="1">
      <alignment vertical="center" wrapText="1"/>
    </xf>
    <xf numFmtId="0" fontId="0" fillId="0" borderId="7" xfId="0" applyFont="1" applyFill="1" applyBorder="1" applyAlignment="1">
      <alignment wrapText="1"/>
    </xf>
    <xf numFmtId="0" fontId="0" fillId="0" borderId="7" xfId="0" applyBorder="1" applyAlignment="1">
      <alignment horizontal="center" wrapText="1"/>
    </xf>
    <xf numFmtId="0" fontId="0" fillId="0" borderId="0" xfId="0" applyBorder="1" applyAlignment="1">
      <alignment wrapText="1"/>
    </xf>
    <xf numFmtId="0" fontId="21" fillId="3" borderId="0" xfId="0" applyFont="1" applyFill="1" applyBorder="1" applyAlignment="1">
      <alignment horizontal="left" wrapText="1"/>
    </xf>
    <xf numFmtId="0" fontId="26" fillId="3" borderId="43" xfId="0" applyFont="1" applyFill="1" applyBorder="1" applyAlignment="1">
      <alignment wrapText="1"/>
    </xf>
    <xf numFmtId="0" fontId="25" fillId="0" borderId="7" xfId="0" applyFont="1" applyBorder="1" applyAlignment="1">
      <alignment wrapText="1"/>
    </xf>
    <xf numFmtId="0" fontId="0" fillId="5" borderId="7" xfId="0" applyFill="1" applyBorder="1" applyAlignment="1">
      <alignment wrapText="1"/>
    </xf>
    <xf numFmtId="0" fontId="21" fillId="0" borderId="7" xfId="0" applyFont="1" applyBorder="1" applyAlignment="1">
      <alignment wrapText="1"/>
    </xf>
    <xf numFmtId="0" fontId="27" fillId="0" borderId="7" xfId="0" applyFont="1" applyFill="1" applyBorder="1" applyAlignment="1">
      <alignment vertical="center" wrapText="1"/>
    </xf>
    <xf numFmtId="0" fontId="27" fillId="0" borderId="7" xfId="0" applyFont="1" applyFill="1" applyBorder="1" applyAlignment="1">
      <alignment wrapText="1"/>
    </xf>
    <xf numFmtId="164" fontId="0" fillId="3" borderId="0" xfId="0" applyNumberFormat="1" applyFill="1" applyBorder="1"/>
    <xf numFmtId="164" fontId="26" fillId="3" borderId="44" xfId="0" applyNumberFormat="1" applyFont="1" applyFill="1" applyBorder="1" applyAlignment="1"/>
    <xf numFmtId="164" fontId="0" fillId="0" borderId="7" xfId="0" applyNumberFormat="1" applyBorder="1"/>
    <xf numFmtId="164" fontId="0" fillId="0" borderId="0" xfId="0" applyNumberFormat="1"/>
    <xf numFmtId="164" fontId="7" fillId="0" borderId="7" xfId="0" applyNumberFormat="1" applyFont="1" applyFill="1" applyBorder="1" applyAlignment="1" applyProtection="1">
      <alignment vertical="center"/>
      <protection locked="0"/>
    </xf>
    <xf numFmtId="164" fontId="0" fillId="0" borderId="9" xfId="0" applyNumberFormat="1" applyFill="1" applyBorder="1"/>
    <xf numFmtId="164" fontId="0" fillId="5" borderId="7" xfId="0" applyNumberFormat="1" applyFill="1" applyBorder="1"/>
    <xf numFmtId="164" fontId="0" fillId="0" borderId="7" xfId="0" applyNumberFormat="1" applyBorder="1" applyAlignment="1">
      <alignment vertical="center"/>
    </xf>
    <xf numFmtId="164" fontId="0" fillId="0" borderId="7" xfId="0" applyNumberFormat="1" applyFill="1" applyBorder="1"/>
    <xf numFmtId="164" fontId="7" fillId="0" borderId="7" xfId="0" applyNumberFormat="1" applyFont="1" applyFill="1" applyBorder="1" applyAlignment="1" applyProtection="1">
      <alignment vertical="center" wrapText="1"/>
      <protection locked="0"/>
    </xf>
    <xf numFmtId="164" fontId="24" fillId="0" borderId="7" xfId="0" applyNumberFormat="1" applyFont="1" applyFill="1" applyBorder="1" applyAlignment="1" applyProtection="1">
      <alignment vertical="center" wrapText="1"/>
      <protection locked="0"/>
    </xf>
    <xf numFmtId="164" fontId="0" fillId="0" borderId="7" xfId="0" applyNumberFormat="1" applyFont="1" applyFill="1" applyBorder="1" applyAlignment="1" applyProtection="1">
      <alignment vertical="center" wrapText="1"/>
      <protection locked="0"/>
    </xf>
    <xf numFmtId="164" fontId="0" fillId="0" borderId="7" xfId="0" applyNumberFormat="1" applyFont="1" applyFill="1" applyBorder="1" applyAlignment="1" applyProtection="1">
      <alignment vertical="top" wrapText="1"/>
      <protection locked="0"/>
    </xf>
    <xf numFmtId="164" fontId="0" fillId="0" borderId="0" xfId="0" applyNumberFormat="1" applyBorder="1"/>
    <xf numFmtId="164" fontId="26" fillId="3" borderId="37" xfId="0" applyNumberFormat="1" applyFont="1" applyFill="1" applyBorder="1" applyAlignment="1"/>
    <xf numFmtId="164" fontId="29" fillId="5" borderId="7" xfId="0" applyNumberFormat="1" applyFont="1" applyFill="1" applyBorder="1"/>
    <xf numFmtId="0" fontId="22" fillId="0" borderId="7" xfId="0" applyFont="1" applyBorder="1" applyAlignment="1">
      <alignment vertical="center"/>
    </xf>
    <xf numFmtId="0" fontId="25" fillId="0" borderId="7" xfId="0" applyFont="1" applyBorder="1" applyAlignment="1">
      <alignment vertical="center"/>
    </xf>
    <xf numFmtId="0" fontId="0" fillId="0" borderId="7" xfId="0" applyFill="1" applyBorder="1" applyAlignment="1">
      <alignment vertical="center" wrapText="1"/>
    </xf>
    <xf numFmtId="0" fontId="0" fillId="0" borderId="0" xfId="0" applyAlignment="1">
      <alignment vertical="center"/>
    </xf>
    <xf numFmtId="0" fontId="0" fillId="0" borderId="7" xfId="0" applyBorder="1" applyAlignment="1">
      <alignment vertical="center" wrapText="1"/>
    </xf>
    <xf numFmtId="0" fontId="24" fillId="0" borderId="7" xfId="0" applyFont="1" applyBorder="1" applyAlignment="1">
      <alignment vertical="top"/>
    </xf>
    <xf numFmtId="164" fontId="0" fillId="0" borderId="7" xfId="0" applyNumberFormat="1" applyBorder="1" applyAlignment="1">
      <alignment vertical="top"/>
    </xf>
    <xf numFmtId="0" fontId="22" fillId="0" borderId="7" xfId="0" applyFont="1" applyBorder="1" applyAlignment="1">
      <alignment vertical="top"/>
    </xf>
    <xf numFmtId="0" fontId="25" fillId="0" borderId="7" xfId="0" applyFont="1" applyBorder="1" applyAlignment="1">
      <alignment vertical="top"/>
    </xf>
    <xf numFmtId="0" fontId="27" fillId="0" borderId="7" xfId="0" applyFont="1" applyBorder="1" applyAlignment="1">
      <alignment vertical="top"/>
    </xf>
    <xf numFmtId="0" fontId="22" fillId="0" borderId="10" xfId="0" applyFont="1" applyBorder="1"/>
    <xf numFmtId="0" fontId="25" fillId="0" borderId="10" xfId="0" applyFont="1" applyBorder="1"/>
    <xf numFmtId="0" fontId="0" fillId="0" borderId="10" xfId="0" applyBorder="1" applyAlignment="1">
      <alignment wrapText="1"/>
    </xf>
    <xf numFmtId="0" fontId="24" fillId="0" borderId="10" xfId="0" applyFont="1" applyBorder="1"/>
    <xf numFmtId="0" fontId="0" fillId="0" borderId="0" xfId="0" applyFont="1" applyFill="1" applyBorder="1" applyAlignment="1" applyProtection="1">
      <alignment vertical="top" wrapText="1"/>
      <protection locked="0"/>
    </xf>
    <xf numFmtId="164" fontId="0" fillId="0" borderId="10" xfId="0" applyNumberFormat="1" applyFont="1" applyFill="1" applyBorder="1" applyAlignment="1" applyProtection="1">
      <alignment vertical="top" wrapText="1"/>
      <protection locked="0"/>
    </xf>
    <xf numFmtId="0" fontId="0" fillId="0" borderId="10" xfId="0" applyBorder="1"/>
    <xf numFmtId="0" fontId="25" fillId="0" borderId="7" xfId="0" applyFont="1" applyBorder="1" applyAlignment="1">
      <alignment vertical="center" wrapText="1"/>
    </xf>
    <xf numFmtId="0" fontId="25" fillId="0" borderId="0" xfId="0" applyFont="1" applyBorder="1" applyAlignment="1">
      <alignment wrapText="1"/>
    </xf>
    <xf numFmtId="0" fontId="0" fillId="0" borderId="37" xfId="0" applyBorder="1" applyAlignment="1">
      <alignment wrapText="1"/>
    </xf>
    <xf numFmtId="0" fontId="25" fillId="0" borderId="43" xfId="0" applyFont="1" applyBorder="1"/>
    <xf numFmtId="0" fontId="24" fillId="0" borderId="50" xfId="0" applyFont="1" applyFill="1" applyBorder="1" applyAlignment="1" applyProtection="1">
      <alignment vertical="center" wrapText="1"/>
      <protection locked="0"/>
    </xf>
    <xf numFmtId="0" fontId="0" fillId="3" borderId="0" xfId="0" applyFill="1" applyBorder="1" applyAlignment="1">
      <alignment horizontal="center" vertical="center"/>
    </xf>
    <xf numFmtId="0" fontId="26" fillId="3" borderId="44" xfId="0" applyFont="1" applyFill="1" applyBorder="1" applyAlignment="1">
      <alignment horizontal="center" vertical="center"/>
    </xf>
    <xf numFmtId="0" fontId="0" fillId="0" borderId="0" xfId="0"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7" xfId="0" applyFill="1" applyBorder="1" applyAlignment="1">
      <alignment horizontal="center" vertical="center"/>
    </xf>
    <xf numFmtId="0" fontId="24" fillId="0" borderId="7" xfId="0" applyFont="1" applyFill="1" applyBorder="1" applyAlignment="1" applyProtection="1">
      <alignment horizontal="center" vertical="center" wrapText="1"/>
      <protection locked="0"/>
    </xf>
    <xf numFmtId="0" fontId="0" fillId="0" borderId="7" xfId="0" applyFill="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0" fillId="0" borderId="48" xfId="0" applyFont="1" applyFill="1" applyBorder="1" applyAlignment="1" applyProtection="1">
      <alignment vertical="center" wrapText="1"/>
      <protection locked="0"/>
    </xf>
    <xf numFmtId="0" fontId="20" fillId="9" borderId="7" xfId="0" applyFont="1" applyFill="1" applyBorder="1" applyAlignment="1">
      <alignment horizontal="center" vertical="center"/>
    </xf>
    <xf numFmtId="0" fontId="0" fillId="0" borderId="43" xfId="0" applyBorder="1"/>
    <xf numFmtId="0" fontId="0" fillId="0" borderId="43" xfId="0" applyBorder="1" applyAlignment="1">
      <alignment vertical="center"/>
    </xf>
    <xf numFmtId="0" fontId="0" fillId="0" borderId="43" xfId="0" applyBorder="1" applyAlignment="1">
      <alignment vertical="top"/>
    </xf>
    <xf numFmtId="0" fontId="0" fillId="5" borderId="43" xfId="0" applyFill="1" applyBorder="1"/>
    <xf numFmtId="0" fontId="0" fillId="0" borderId="43" xfId="0" applyFill="1" applyBorder="1"/>
    <xf numFmtId="0" fontId="0" fillId="0" borderId="43" xfId="0" applyBorder="1" applyAlignment="1">
      <alignment horizontal="center" vertical="center"/>
    </xf>
    <xf numFmtId="0" fontId="0" fillId="0" borderId="37" xfId="0" applyBorder="1"/>
    <xf numFmtId="164" fontId="29" fillId="8" borderId="7" xfId="0" applyNumberFormat="1" applyFont="1" applyFill="1" applyBorder="1"/>
    <xf numFmtId="164" fontId="0" fillId="9" borderId="0" xfId="0" applyNumberFormat="1" applyFill="1"/>
    <xf numFmtId="164" fontId="0" fillId="0" borderId="43" xfId="0" applyNumberFormat="1" applyBorder="1"/>
    <xf numFmtId="164" fontId="0" fillId="0" borderId="43" xfId="0" applyNumberFormat="1" applyBorder="1" applyAlignment="1">
      <alignment vertical="center"/>
    </xf>
    <xf numFmtId="164" fontId="0" fillId="0" borderId="43" xfId="0" applyNumberFormat="1" applyBorder="1" applyAlignment="1">
      <alignment vertical="top"/>
    </xf>
    <xf numFmtId="164" fontId="0" fillId="5" borderId="43" xfId="0" applyNumberFormat="1" applyFill="1" applyBorder="1"/>
    <xf numFmtId="164" fontId="0" fillId="0" borderId="43" xfId="0" applyNumberFormat="1" applyFill="1" applyBorder="1"/>
    <xf numFmtId="0" fontId="0" fillId="0" borderId="43" xfId="0" applyFill="1" applyBorder="1" applyAlignment="1">
      <alignment horizontal="center" vertical="center"/>
    </xf>
    <xf numFmtId="0" fontId="0" fillId="0" borderId="37" xfId="0" applyFill="1" applyBorder="1"/>
    <xf numFmtId="0" fontId="30" fillId="8" borderId="7" xfId="0" applyFont="1" applyFill="1" applyBorder="1" applyAlignment="1">
      <alignment horizontal="center" wrapText="1"/>
    </xf>
    <xf numFmtId="0" fontId="29" fillId="10" borderId="7" xfId="0" applyFont="1" applyFill="1" applyBorder="1" applyAlignment="1">
      <alignment horizontal="center" wrapText="1"/>
    </xf>
    <xf numFmtId="164" fontId="29" fillId="10" borderId="7" xfId="0" applyNumberFormat="1" applyFont="1" applyFill="1" applyBorder="1"/>
    <xf numFmtId="0" fontId="0" fillId="10" borderId="0" xfId="0" applyFill="1"/>
    <xf numFmtId="0" fontId="31" fillId="10" borderId="7" xfId="0" applyFont="1" applyFill="1" applyBorder="1"/>
    <xf numFmtId="0" fontId="31" fillId="10" borderId="7" xfId="0" applyFont="1" applyFill="1" applyBorder="1" applyAlignment="1">
      <alignment wrapText="1"/>
    </xf>
    <xf numFmtId="0" fontId="31" fillId="10" borderId="7" xfId="0" applyFont="1" applyFill="1" applyBorder="1" applyAlignment="1">
      <alignment horizontal="center" vertical="center"/>
    </xf>
    <xf numFmtId="164" fontId="31" fillId="10" borderId="7" xfId="0" applyNumberFormat="1" applyFont="1" applyFill="1" applyBorder="1"/>
    <xf numFmtId="0" fontId="31" fillId="10" borderId="0" xfId="0" applyFont="1" applyFill="1"/>
    <xf numFmtId="164" fontId="31" fillId="10" borderId="43" xfId="0" applyNumberFormat="1" applyFont="1" applyFill="1" applyBorder="1"/>
    <xf numFmtId="0" fontId="31" fillId="8" borderId="7" xfId="0" applyFont="1" applyFill="1" applyBorder="1"/>
    <xf numFmtId="0" fontId="31" fillId="8" borderId="7" xfId="0" applyFont="1" applyFill="1" applyBorder="1" applyAlignment="1">
      <alignment wrapText="1"/>
    </xf>
    <xf numFmtId="0" fontId="31" fillId="8" borderId="7" xfId="0" applyFont="1" applyFill="1" applyBorder="1" applyAlignment="1">
      <alignment horizontal="center" vertical="center"/>
    </xf>
    <xf numFmtId="164" fontId="31" fillId="8" borderId="7" xfId="0" applyNumberFormat="1" applyFont="1" applyFill="1" applyBorder="1"/>
    <xf numFmtId="0" fontId="31" fillId="8" borderId="43" xfId="0" applyFont="1" applyFill="1" applyBorder="1" applyAlignment="1">
      <alignment horizontal="center" vertical="center"/>
    </xf>
    <xf numFmtId="0" fontId="31" fillId="8" borderId="37" xfId="0" applyFont="1" applyFill="1" applyBorder="1"/>
    <xf numFmtId="0" fontId="31" fillId="8" borderId="0" xfId="0" applyFont="1" applyFill="1"/>
    <xf numFmtId="164" fontId="31" fillId="8" borderId="43" xfId="0" applyNumberFormat="1" applyFont="1" applyFill="1" applyBorder="1"/>
    <xf numFmtId="0" fontId="31" fillId="0" borderId="0" xfId="0" applyFont="1" applyFill="1"/>
    <xf numFmtId="165" fontId="0" fillId="0" borderId="43" xfId="0" applyNumberFormat="1" applyBorder="1"/>
    <xf numFmtId="164" fontId="20" fillId="9" borderId="43" xfId="0" applyNumberFormat="1" applyFont="1" applyFill="1" applyBorder="1" applyAlignment="1">
      <alignment horizontal="center" vertical="center" wrapText="1"/>
    </xf>
    <xf numFmtId="164" fontId="0" fillId="0" borderId="43" xfId="0" applyNumberFormat="1" applyBorder="1" applyAlignment="1">
      <alignment horizontal="right" vertical="center"/>
    </xf>
    <xf numFmtId="0" fontId="0" fillId="0" borderId="7" xfId="0" applyBorder="1" applyAlignment="1">
      <alignment horizontal="center"/>
    </xf>
    <xf numFmtId="0" fontId="0" fillId="0" borderId="7" xfId="0" applyBorder="1" applyAlignment="1">
      <alignment horizontal="center" vertical="top"/>
    </xf>
    <xf numFmtId="0" fontId="0" fillId="5" borderId="7" xfId="0" applyFill="1" applyBorder="1" applyAlignment="1">
      <alignment horizontal="center"/>
    </xf>
    <xf numFmtId="0" fontId="0" fillId="0" borderId="7" xfId="0" applyFill="1" applyBorder="1" applyAlignment="1">
      <alignment horizontal="center"/>
    </xf>
    <xf numFmtId="0" fontId="31" fillId="8" borderId="7" xfId="0" applyFont="1" applyFill="1" applyBorder="1" applyAlignment="1">
      <alignment horizontal="center"/>
    </xf>
    <xf numFmtId="0" fontId="31" fillId="10" borderId="7"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165" fontId="0" fillId="9" borderId="0" xfId="0" applyNumberFormat="1" applyFill="1"/>
    <xf numFmtId="165" fontId="20" fillId="9" borderId="7" xfId="0" applyNumberFormat="1" applyFont="1" applyFill="1" applyBorder="1" applyAlignment="1">
      <alignment horizontal="center" vertical="center" wrapText="1"/>
    </xf>
    <xf numFmtId="165" fontId="0" fillId="0" borderId="7" xfId="0" applyNumberFormat="1" applyBorder="1"/>
    <xf numFmtId="165" fontId="0" fillId="0" borderId="7" xfId="0" applyNumberFormat="1" applyBorder="1" applyAlignment="1">
      <alignment vertical="center"/>
    </xf>
    <xf numFmtId="165" fontId="0" fillId="0" borderId="7" xfId="0" applyNumberFormat="1" applyBorder="1" applyAlignment="1">
      <alignment vertical="top"/>
    </xf>
    <xf numFmtId="165" fontId="0" fillId="5" borderId="7" xfId="0" applyNumberFormat="1" applyFill="1" applyBorder="1"/>
    <xf numFmtId="165" fontId="0" fillId="0" borderId="7" xfId="0" applyNumberFormat="1" applyFill="1" applyBorder="1"/>
    <xf numFmtId="165" fontId="31" fillId="0" borderId="7" xfId="0" applyNumberFormat="1" applyFont="1" applyFill="1" applyBorder="1"/>
    <xf numFmtId="165" fontId="0" fillId="10" borderId="7" xfId="0" applyNumberFormat="1" applyFill="1" applyBorder="1"/>
    <xf numFmtId="165" fontId="0" fillId="0" borderId="0" xfId="0" applyNumberFormat="1" applyBorder="1"/>
    <xf numFmtId="165" fontId="0" fillId="0" borderId="0" xfId="0" applyNumberFormat="1"/>
    <xf numFmtId="0" fontId="22" fillId="3" borderId="44" xfId="0" applyFont="1" applyFill="1" applyBorder="1" applyAlignment="1"/>
    <xf numFmtId="0" fontId="32" fillId="0" borderId="7" xfId="0" applyFont="1" applyFill="1" applyBorder="1" applyAlignment="1">
      <alignment horizontal="center" vertical="center" wrapText="1"/>
    </xf>
    <xf numFmtId="0" fontId="33" fillId="0" borderId="0" xfId="0" applyFont="1"/>
    <xf numFmtId="0" fontId="32" fillId="0" borderId="7" xfId="0" applyFont="1" applyFill="1" applyBorder="1" applyAlignment="1">
      <alignment horizontal="center" vertical="center" textRotation="90" wrapText="1"/>
    </xf>
    <xf numFmtId="165" fontId="32" fillId="0" borderId="0" xfId="0" applyNumberFormat="1" applyFont="1"/>
    <xf numFmtId="0" fontId="33" fillId="0" borderId="7" xfId="0" applyFont="1" applyBorder="1" applyAlignment="1">
      <alignment horizontal="center" vertical="center"/>
    </xf>
    <xf numFmtId="0" fontId="33" fillId="0" borderId="7" xfId="0" applyFont="1" applyBorder="1" applyAlignment="1">
      <alignment horizontal="center" vertical="center" wrapText="1"/>
    </xf>
    <xf numFmtId="0" fontId="33" fillId="0" borderId="7" xfId="0" applyFont="1" applyBorder="1" applyAlignment="1">
      <alignment vertical="center" wrapText="1"/>
    </xf>
    <xf numFmtId="165" fontId="33" fillId="0" borderId="0" xfId="0" applyNumberFormat="1" applyFont="1"/>
    <xf numFmtId="0" fontId="32" fillId="0" borderId="7" xfId="0" applyFont="1" applyBorder="1" applyAlignment="1">
      <alignment horizontal="center" vertical="center"/>
    </xf>
    <xf numFmtId="0" fontId="4" fillId="0" borderId="7" xfId="0" applyFont="1" applyBorder="1" applyAlignment="1">
      <alignment horizontal="center" vertical="center"/>
    </xf>
    <xf numFmtId="0" fontId="34" fillId="0" borderId="7" xfId="0" applyFont="1" applyFill="1" applyBorder="1" applyAlignment="1" applyProtection="1">
      <alignment vertical="center" wrapText="1"/>
      <protection locked="0"/>
    </xf>
    <xf numFmtId="0" fontId="33" fillId="0" borderId="7" xfId="0" applyFont="1" applyBorder="1"/>
    <xf numFmtId="0" fontId="4" fillId="0" borderId="7" xfId="0" applyFont="1" applyBorder="1" applyAlignment="1">
      <alignment vertical="center"/>
    </xf>
    <xf numFmtId="0" fontId="4" fillId="0" borderId="7" xfId="0" applyFont="1" applyBorder="1"/>
    <xf numFmtId="0" fontId="5" fillId="0" borderId="7" xfId="0" applyFont="1" applyBorder="1" applyAlignment="1">
      <alignment wrapText="1"/>
    </xf>
    <xf numFmtId="0" fontId="5" fillId="0" borderId="7" xfId="0" applyFont="1" applyBorder="1" applyAlignment="1">
      <alignment vertical="center" wrapText="1"/>
    </xf>
    <xf numFmtId="0" fontId="5" fillId="0" borderId="7" xfId="0" applyFont="1" applyBorder="1" applyAlignment="1">
      <alignment vertical="top" wrapText="1"/>
    </xf>
    <xf numFmtId="0" fontId="5" fillId="0" borderId="7" xfId="0" applyFont="1" applyFill="1" applyBorder="1" applyAlignment="1" applyProtection="1">
      <alignment vertical="center" wrapText="1"/>
      <protection locked="0"/>
    </xf>
    <xf numFmtId="0" fontId="33" fillId="11" borderId="7" xfId="0" applyFont="1" applyFill="1" applyBorder="1"/>
    <xf numFmtId="0" fontId="33" fillId="0" borderId="0" xfId="0" applyFont="1" applyAlignment="1">
      <alignment horizontal="center" vertical="center"/>
    </xf>
    <xf numFmtId="0" fontId="35" fillId="0" borderId="0" xfId="0" applyFont="1" applyFill="1" applyBorder="1" applyAlignment="1">
      <alignment horizontal="center" vertical="center" wrapText="1"/>
    </xf>
    <xf numFmtId="0" fontId="36" fillId="0" borderId="0" xfId="0" applyFont="1" applyFill="1" applyBorder="1"/>
    <xf numFmtId="0" fontId="35" fillId="0" borderId="0" xfId="0" applyFont="1" applyFill="1" applyBorder="1" applyAlignment="1">
      <alignment vertical="center" wrapText="1"/>
    </xf>
    <xf numFmtId="0" fontId="36" fillId="0" borderId="0" xfId="0" applyFont="1" applyBorder="1" applyAlignment="1">
      <alignment horizontal="center" vertical="center" wrapText="1"/>
    </xf>
    <xf numFmtId="0" fontId="37" fillId="0" borderId="0" xfId="0" applyFont="1" applyFill="1" applyBorder="1" applyAlignment="1" applyProtection="1">
      <alignment vertical="center" wrapText="1"/>
      <protection locked="0"/>
    </xf>
    <xf numFmtId="0" fontId="36" fillId="0" borderId="0" xfId="0" applyFont="1" applyBorder="1" applyAlignment="1">
      <alignment horizontal="center" vertical="center"/>
    </xf>
    <xf numFmtId="165" fontId="36" fillId="0" borderId="0" xfId="0" applyNumberFormat="1" applyFont="1" applyBorder="1" applyAlignment="1">
      <alignment horizontal="center" vertical="center" wrapText="1"/>
    </xf>
    <xf numFmtId="17" fontId="36" fillId="0" borderId="0" xfId="0" applyNumberFormat="1" applyFont="1" applyBorder="1" applyAlignment="1">
      <alignment horizontal="center" vertical="center" wrapText="1"/>
    </xf>
    <xf numFmtId="0" fontId="36" fillId="0" borderId="0" xfId="0" applyFont="1" applyBorder="1" applyAlignment="1">
      <alignment horizontal="left" vertical="center" wrapText="1"/>
    </xf>
    <xf numFmtId="0" fontId="36" fillId="0" borderId="0" xfId="0" applyFont="1" applyBorder="1"/>
    <xf numFmtId="0" fontId="38" fillId="0" borderId="0" xfId="0" applyFont="1" applyBorder="1" applyAlignment="1">
      <alignment vertical="center" wrapText="1"/>
    </xf>
    <xf numFmtId="165" fontId="36" fillId="0" borderId="0" xfId="0" applyNumberFormat="1" applyFont="1" applyBorder="1" applyAlignment="1">
      <alignment horizontal="center" vertical="center"/>
    </xf>
    <xf numFmtId="17" fontId="36" fillId="0" borderId="0" xfId="0" applyNumberFormat="1" applyFont="1" applyBorder="1" applyAlignment="1">
      <alignment horizontal="center" vertical="center"/>
    </xf>
    <xf numFmtId="0" fontId="36" fillId="0" borderId="0" xfId="0" applyFont="1" applyBorder="1" applyAlignment="1">
      <alignment vertical="center"/>
    </xf>
    <xf numFmtId="0" fontId="36" fillId="0" borderId="0" xfId="0" applyFont="1" applyBorder="1" applyAlignment="1">
      <alignment vertical="top" wrapText="1"/>
    </xf>
    <xf numFmtId="0" fontId="36" fillId="0" borderId="0" xfId="0" applyFont="1" applyBorder="1" applyAlignment="1">
      <alignment wrapText="1"/>
    </xf>
    <xf numFmtId="165" fontId="32" fillId="0" borderId="0" xfId="0" applyNumberFormat="1" applyFont="1" applyAlignment="1">
      <alignment horizontal="center" vertical="center"/>
    </xf>
    <xf numFmtId="0" fontId="25" fillId="0" borderId="0" xfId="0" applyFont="1"/>
    <xf numFmtId="0" fontId="12" fillId="0" borderId="10"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2" borderId="10" xfId="0" applyFont="1" applyFill="1" applyBorder="1" applyAlignment="1">
      <alignment horizontal="left" vertical="top"/>
    </xf>
    <xf numFmtId="0" fontId="12" fillId="6" borderId="7" xfId="0" applyFont="1" applyFill="1" applyBorder="1" applyAlignment="1">
      <alignment horizontal="center" vertical="top" wrapText="1"/>
    </xf>
    <xf numFmtId="0" fontId="12" fillId="6" borderId="21" xfId="0" applyFont="1" applyFill="1" applyBorder="1" applyAlignment="1">
      <alignment horizontal="center" vertical="top" wrapText="1"/>
    </xf>
    <xf numFmtId="0" fontId="12" fillId="6" borderId="10" xfId="0" applyFont="1" applyFill="1" applyBorder="1" applyAlignment="1">
      <alignment horizontal="center" vertical="top" wrapText="1"/>
    </xf>
    <xf numFmtId="0" fontId="12" fillId="6" borderId="9" xfId="0" applyFont="1" applyFill="1" applyBorder="1" applyAlignment="1">
      <alignment horizontal="center" vertical="top" wrapText="1"/>
    </xf>
    <xf numFmtId="0" fontId="12" fillId="6" borderId="2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9" xfId="0" applyFont="1" applyFill="1" applyBorder="1" applyAlignment="1">
      <alignment horizontal="center" vertical="top" wrapText="1"/>
    </xf>
    <xf numFmtId="0" fontId="12" fillId="2" borderId="13" xfId="0" applyFont="1" applyFill="1" applyBorder="1" applyAlignment="1">
      <alignment horizontal="left" vertical="top"/>
    </xf>
    <xf numFmtId="0" fontId="12" fillId="2" borderId="11" xfId="0" applyFont="1" applyFill="1" applyBorder="1" applyAlignment="1">
      <alignment horizontal="left" vertical="top"/>
    </xf>
    <xf numFmtId="0" fontId="12" fillId="2" borderId="17" xfId="0" applyFont="1" applyFill="1" applyBorder="1" applyAlignment="1">
      <alignment horizontal="left" vertical="top"/>
    </xf>
    <xf numFmtId="0" fontId="12" fillId="2" borderId="0" xfId="0" applyFont="1" applyFill="1" applyBorder="1" applyAlignment="1">
      <alignment horizontal="left" vertical="top"/>
    </xf>
    <xf numFmtId="0" fontId="12" fillId="6" borderId="15" xfId="0" applyFont="1" applyFill="1" applyBorder="1" applyAlignment="1">
      <alignment horizontal="center" vertical="top" wrapText="1"/>
    </xf>
    <xf numFmtId="0" fontId="12" fillId="6" borderId="25" xfId="0" applyFont="1" applyFill="1" applyBorder="1" applyAlignment="1">
      <alignment horizontal="center" vertical="top" wrapText="1"/>
    </xf>
    <xf numFmtId="0" fontId="20" fillId="9" borderId="7" xfId="0" applyFont="1" applyFill="1" applyBorder="1" applyAlignment="1">
      <alignment horizontal="center"/>
    </xf>
    <xf numFmtId="0" fontId="23" fillId="9" borderId="8" xfId="0" applyNumberFormat="1" applyFont="1" applyFill="1" applyBorder="1" applyAlignment="1">
      <alignment horizontal="center" vertical="center" textRotation="90"/>
    </xf>
    <xf numFmtId="0" fontId="23" fillId="9" borderId="9" xfId="0" applyNumberFormat="1" applyFont="1" applyFill="1" applyBorder="1" applyAlignment="1">
      <alignment horizontal="center" vertical="center" textRotation="90"/>
    </xf>
    <xf numFmtId="0" fontId="22" fillId="9" borderId="0" xfId="0" applyFont="1" applyFill="1" applyBorder="1" applyAlignment="1">
      <alignment horizontal="center" vertical="top" textRotation="90" wrapText="1"/>
    </xf>
    <xf numFmtId="0" fontId="22" fillId="9" borderId="42" xfId="0" applyFont="1" applyFill="1" applyBorder="1" applyAlignment="1">
      <alignment horizontal="center" vertical="top" textRotation="90" wrapText="1"/>
    </xf>
    <xf numFmtId="0" fontId="23" fillId="9" borderId="8" xfId="0" applyFont="1" applyFill="1" applyBorder="1" applyAlignment="1">
      <alignment horizontal="center" vertical="center" wrapText="1"/>
    </xf>
    <xf numFmtId="0" fontId="23" fillId="9" borderId="9" xfId="0" applyFont="1" applyFill="1" applyBorder="1" applyAlignment="1">
      <alignment horizontal="center" vertical="center" wrapText="1"/>
    </xf>
    <xf numFmtId="0" fontId="20" fillId="9" borderId="0" xfId="0" applyFont="1" applyFill="1" applyBorder="1" applyAlignment="1">
      <alignment horizontal="center" textRotation="90" wrapText="1"/>
    </xf>
    <xf numFmtId="0" fontId="20" fillId="9" borderId="42" xfId="0" applyFont="1" applyFill="1" applyBorder="1" applyAlignment="1">
      <alignment horizontal="center" textRotation="90" wrapText="1"/>
    </xf>
    <xf numFmtId="164" fontId="23" fillId="9" borderId="8" xfId="0" applyNumberFormat="1" applyFont="1" applyFill="1" applyBorder="1" applyAlignment="1">
      <alignment horizontal="center" vertical="center" textRotation="90"/>
    </xf>
    <xf numFmtId="164" fontId="23" fillId="9" borderId="9" xfId="0" applyNumberFormat="1" applyFont="1" applyFill="1" applyBorder="1" applyAlignment="1">
      <alignment horizontal="center" vertical="center" textRotation="90"/>
    </xf>
    <xf numFmtId="0" fontId="23" fillId="9" borderId="7" xfId="0" applyFont="1" applyFill="1" applyBorder="1" applyAlignment="1">
      <alignment horizontal="center" vertical="center" wrapText="1"/>
    </xf>
    <xf numFmtId="0" fontId="20" fillId="9" borderId="7" xfId="0" applyFont="1" applyFill="1" applyBorder="1" applyAlignment="1">
      <alignment horizontal="center" textRotation="90"/>
    </xf>
    <xf numFmtId="0" fontId="23" fillId="9" borderId="8" xfId="0" applyFont="1" applyFill="1" applyBorder="1" applyAlignment="1">
      <alignment horizontal="center" vertical="center" textRotation="90"/>
    </xf>
    <xf numFmtId="0" fontId="23" fillId="9" borderId="9" xfId="0" applyFont="1" applyFill="1" applyBorder="1" applyAlignment="1">
      <alignment horizontal="center" vertical="center" textRotation="90"/>
    </xf>
    <xf numFmtId="0" fontId="20" fillId="9" borderId="7" xfId="0" applyFont="1" applyFill="1" applyBorder="1" applyAlignment="1">
      <alignment horizontal="center" vertical="center"/>
    </xf>
    <xf numFmtId="0" fontId="23" fillId="9" borderId="7" xfId="0" applyFont="1" applyFill="1" applyBorder="1" applyAlignment="1">
      <alignment horizontal="center" vertical="center"/>
    </xf>
    <xf numFmtId="0" fontId="23" fillId="9" borderId="8" xfId="0" applyFont="1" applyFill="1" applyBorder="1" applyAlignment="1">
      <alignment horizontal="center" vertical="center"/>
    </xf>
    <xf numFmtId="164" fontId="23" fillId="9" borderId="8" xfId="0" applyNumberFormat="1" applyFont="1" applyFill="1" applyBorder="1" applyAlignment="1">
      <alignment horizontal="center" vertical="center" textRotation="90" wrapText="1"/>
    </xf>
    <xf numFmtId="0" fontId="23" fillId="7" borderId="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8" xfId="0" applyFont="1" applyFill="1" applyBorder="1" applyAlignment="1">
      <alignment horizontal="center" vertical="center" textRotation="90"/>
    </xf>
    <xf numFmtId="0" fontId="23" fillId="7" borderId="9" xfId="0" applyFont="1" applyFill="1" applyBorder="1" applyAlignment="1">
      <alignment horizontal="center" vertical="center" textRotation="90"/>
    </xf>
    <xf numFmtId="0" fontId="20" fillId="7" borderId="0" xfId="0" applyFont="1" applyFill="1" applyBorder="1" applyAlignment="1">
      <alignment horizontal="center" textRotation="90" wrapText="1"/>
    </xf>
    <xf numFmtId="0" fontId="20" fillId="7" borderId="42" xfId="0" applyFont="1" applyFill="1" applyBorder="1" applyAlignment="1">
      <alignment horizontal="center" textRotation="90" wrapText="1"/>
    </xf>
    <xf numFmtId="0" fontId="22" fillId="7" borderId="0" xfId="0" applyFont="1" applyFill="1" applyBorder="1" applyAlignment="1">
      <alignment horizontal="center" vertical="top" textRotation="90" wrapText="1"/>
    </xf>
    <xf numFmtId="0" fontId="22" fillId="7" borderId="42" xfId="0" applyFont="1" applyFill="1" applyBorder="1" applyAlignment="1">
      <alignment horizontal="center" vertical="top" textRotation="90" wrapText="1"/>
    </xf>
    <xf numFmtId="0" fontId="20" fillId="7" borderId="7" xfId="0" applyFont="1" applyFill="1" applyBorder="1" applyAlignment="1">
      <alignment horizontal="center" textRotation="90"/>
    </xf>
    <xf numFmtId="0" fontId="23" fillId="7" borderId="9" xfId="0" applyFont="1" applyFill="1" applyBorder="1" applyAlignment="1">
      <alignment horizontal="center" vertical="center"/>
    </xf>
    <xf numFmtId="0" fontId="23" fillId="7" borderId="8" xfId="0" applyNumberFormat="1" applyFont="1" applyFill="1" applyBorder="1" applyAlignment="1">
      <alignment horizontal="center" vertical="center" textRotation="90"/>
    </xf>
    <xf numFmtId="0" fontId="23" fillId="7" borderId="9" xfId="0" applyNumberFormat="1" applyFont="1" applyFill="1" applyBorder="1" applyAlignment="1">
      <alignment horizontal="center" vertical="center" textRotation="90"/>
    </xf>
    <xf numFmtId="0" fontId="33" fillId="11" borderId="7" xfId="0" applyFont="1" applyFill="1" applyBorder="1" applyAlignment="1">
      <alignment horizontal="center"/>
    </xf>
    <xf numFmtId="0" fontId="32" fillId="0" borderId="7" xfId="0" applyFont="1" applyBorder="1" applyAlignment="1">
      <alignment horizontal="center" vertical="center"/>
    </xf>
    <xf numFmtId="0" fontId="32" fillId="0" borderId="7" xfId="0" applyFont="1" applyFill="1" applyBorder="1" applyAlignment="1">
      <alignment vertical="center" textRotation="90" wrapText="1"/>
    </xf>
    <xf numFmtId="165" fontId="32" fillId="0" borderId="51" xfId="0" applyNumberFormat="1" applyFont="1" applyBorder="1" applyAlignment="1">
      <alignment horizontal="center" vertical="center"/>
    </xf>
    <xf numFmtId="165" fontId="32" fillId="0" borderId="0" xfId="0" applyNumberFormat="1" applyFont="1" applyAlignment="1">
      <alignment horizontal="center" vertical="center"/>
    </xf>
    <xf numFmtId="0" fontId="32" fillId="0" borderId="7" xfId="0" applyFont="1" applyBorder="1" applyAlignment="1">
      <alignment horizontal="center" vertical="center" textRotation="90"/>
    </xf>
    <xf numFmtId="0" fontId="32" fillId="0" borderId="7" xfId="0" applyFont="1" applyFill="1" applyBorder="1" applyAlignment="1">
      <alignment horizontal="center" vertical="center" textRotation="90" wrapText="1"/>
    </xf>
    <xf numFmtId="0" fontId="32" fillId="0" borderId="7" xfId="0" applyFont="1" applyFill="1" applyBorder="1" applyAlignment="1">
      <alignment horizontal="center" vertical="center" textRotation="90"/>
    </xf>
    <xf numFmtId="0" fontId="32" fillId="0" borderId="7" xfId="0" applyFont="1" applyFill="1" applyBorder="1" applyAlignment="1">
      <alignment horizontal="center" textRotation="90"/>
    </xf>
    <xf numFmtId="0" fontId="32" fillId="0" borderId="7" xfId="0" applyFont="1" applyFill="1" applyBorder="1" applyAlignment="1">
      <alignment horizontal="center" vertical="center" wrapText="1"/>
    </xf>
    <xf numFmtId="0" fontId="35" fillId="0" borderId="0" xfId="0" applyFont="1" applyFill="1" applyBorder="1" applyAlignment="1">
      <alignment horizontal="center" vertical="center" wrapText="1"/>
    </xf>
    <xf numFmtId="165" fontId="35" fillId="0" borderId="0" xfId="0" applyNumberFormat="1" applyFont="1" applyFill="1" applyBorder="1" applyAlignment="1">
      <alignment horizontal="center" vertical="center" wrapText="1"/>
    </xf>
  </cellXfs>
  <cellStyles count="3">
    <cellStyle name="Hyperlink 2" xfId="1"/>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zoomScale="80" zoomScaleNormal="80" workbookViewId="0">
      <pane ySplit="2" topLeftCell="A69" activePane="bottomLeft" state="frozen"/>
      <selection activeCell="C82" sqref="C82:C84"/>
      <selection pane="bottomLeft" activeCell="C82" sqref="C82:C84"/>
    </sheetView>
  </sheetViews>
  <sheetFormatPr defaultRowHeight="15" x14ac:dyDescent="0.25"/>
  <cols>
    <col min="1" max="2" width="8.5703125" style="2" customWidth="1"/>
    <col min="3" max="3" width="22.85546875" style="1" customWidth="1"/>
    <col min="4" max="4" width="37.28515625" style="3" customWidth="1"/>
    <col min="5" max="5" width="16.5703125" style="3" customWidth="1"/>
    <col min="6" max="6" width="85.140625" style="3" customWidth="1"/>
  </cols>
  <sheetData>
    <row r="1" spans="1:6" s="10" customFormat="1" ht="38.25" thickBot="1" x14ac:dyDescent="0.35">
      <c r="A1" s="22" t="s">
        <v>0</v>
      </c>
      <c r="B1" s="96" t="s">
        <v>198</v>
      </c>
      <c r="C1" s="23" t="s">
        <v>1</v>
      </c>
      <c r="D1" s="24" t="s">
        <v>2</v>
      </c>
      <c r="E1" s="25" t="s">
        <v>3</v>
      </c>
      <c r="F1" s="26" t="s">
        <v>4</v>
      </c>
    </row>
    <row r="2" spans="1:6" s="13" customFormat="1" ht="16.5" thickBot="1" x14ac:dyDescent="0.3">
      <c r="A2" s="14" t="s">
        <v>5</v>
      </c>
      <c r="B2" s="97"/>
      <c r="C2" s="357" t="s">
        <v>229</v>
      </c>
      <c r="D2" s="358"/>
      <c r="E2" s="17"/>
      <c r="F2" s="15"/>
    </row>
    <row r="3" spans="1:6" s="12" customFormat="1" ht="19.5" customHeight="1" x14ac:dyDescent="0.25">
      <c r="A3" s="84" t="s">
        <v>150</v>
      </c>
      <c r="B3" s="98"/>
      <c r="C3" s="361" t="s">
        <v>151</v>
      </c>
      <c r="D3" s="85"/>
      <c r="E3" s="86"/>
      <c r="F3" s="87"/>
    </row>
    <row r="4" spans="1:6" ht="144" x14ac:dyDescent="0.25">
      <c r="A4" s="33" t="s">
        <v>6</v>
      </c>
      <c r="B4" s="99" t="s">
        <v>6</v>
      </c>
      <c r="C4" s="353"/>
      <c r="D4" s="16" t="s">
        <v>136</v>
      </c>
      <c r="E4" s="16" t="s">
        <v>7</v>
      </c>
      <c r="F4" s="34" t="s">
        <v>8</v>
      </c>
    </row>
    <row r="5" spans="1:6" ht="28.5" customHeight="1" x14ac:dyDescent="0.25">
      <c r="A5" s="35" t="s">
        <v>81</v>
      </c>
      <c r="B5" s="100"/>
      <c r="C5" s="353"/>
      <c r="D5" s="7" t="s">
        <v>85</v>
      </c>
      <c r="E5" s="4" t="s">
        <v>22</v>
      </c>
      <c r="F5" s="34" t="s">
        <v>97</v>
      </c>
    </row>
    <row r="6" spans="1:6" ht="24" x14ac:dyDescent="0.25">
      <c r="A6" s="33" t="s">
        <v>10</v>
      </c>
      <c r="B6" s="99"/>
      <c r="C6" s="353"/>
      <c r="D6" s="7" t="s">
        <v>93</v>
      </c>
      <c r="E6" s="4"/>
      <c r="F6" s="34" t="s">
        <v>94</v>
      </c>
    </row>
    <row r="7" spans="1:6" s="1" customFormat="1" ht="24.75" customHeight="1" thickBot="1" x14ac:dyDescent="0.3">
      <c r="A7" s="88" t="s">
        <v>152</v>
      </c>
      <c r="B7" s="101"/>
      <c r="C7" s="354"/>
      <c r="D7" s="89" t="s">
        <v>89</v>
      </c>
      <c r="E7" s="90" t="s">
        <v>7</v>
      </c>
      <c r="F7" s="91" t="s">
        <v>147</v>
      </c>
    </row>
    <row r="8" spans="1:6" s="1" customFormat="1" ht="24.75" customHeight="1" x14ac:dyDescent="0.25">
      <c r="A8" s="120" t="s">
        <v>153</v>
      </c>
      <c r="B8" s="100"/>
      <c r="C8" s="127" t="s">
        <v>230</v>
      </c>
      <c r="D8" s="121"/>
      <c r="E8" s="122"/>
      <c r="F8" s="123" t="s">
        <v>236</v>
      </c>
    </row>
    <row r="9" spans="1:6" s="1" customFormat="1" ht="24.75" customHeight="1" thickBot="1" x14ac:dyDescent="0.3">
      <c r="A9" s="120"/>
      <c r="B9" s="100"/>
      <c r="C9" s="119"/>
      <c r="D9" s="121"/>
      <c r="E9" s="122"/>
      <c r="F9" s="123"/>
    </row>
    <row r="10" spans="1:6" ht="15.75" customHeight="1" x14ac:dyDescent="0.25">
      <c r="A10" s="95" t="s">
        <v>155</v>
      </c>
      <c r="B10" s="103"/>
      <c r="C10" s="362" t="s">
        <v>210</v>
      </c>
      <c r="D10" s="53"/>
      <c r="E10" s="53"/>
      <c r="F10" s="70"/>
    </row>
    <row r="11" spans="1:6" ht="60" x14ac:dyDescent="0.25">
      <c r="A11" s="33" t="s">
        <v>21</v>
      </c>
      <c r="B11" s="104" t="s">
        <v>200</v>
      </c>
      <c r="C11" s="350"/>
      <c r="D11" s="16" t="s">
        <v>142</v>
      </c>
      <c r="E11" s="16" t="s">
        <v>62</v>
      </c>
      <c r="F11" s="34" t="s">
        <v>138</v>
      </c>
    </row>
    <row r="12" spans="1:6" ht="31.5" customHeight="1" x14ac:dyDescent="0.25">
      <c r="A12" s="33" t="s">
        <v>24</v>
      </c>
      <c r="B12" s="104" t="s">
        <v>202</v>
      </c>
      <c r="C12" s="350"/>
      <c r="D12" s="16" t="s">
        <v>146</v>
      </c>
      <c r="E12" s="16" t="s">
        <v>9</v>
      </c>
      <c r="F12" s="34" t="s">
        <v>148</v>
      </c>
    </row>
    <row r="13" spans="1:6" ht="29.25" customHeight="1" x14ac:dyDescent="0.25">
      <c r="A13" s="33" t="s">
        <v>27</v>
      </c>
      <c r="B13" s="104" t="s">
        <v>203</v>
      </c>
      <c r="C13" s="350"/>
      <c r="D13" s="16" t="s">
        <v>63</v>
      </c>
      <c r="E13" s="16" t="s">
        <v>9</v>
      </c>
      <c r="F13" s="34" t="s">
        <v>64</v>
      </c>
    </row>
    <row r="14" spans="1:6" ht="31.5" customHeight="1" thickBot="1" x14ac:dyDescent="0.3">
      <c r="A14" s="57" t="s">
        <v>30</v>
      </c>
      <c r="B14" s="105"/>
      <c r="C14" s="351"/>
      <c r="D14" s="38" t="s">
        <v>127</v>
      </c>
      <c r="E14" s="38" t="s">
        <v>20</v>
      </c>
      <c r="F14" s="39" t="s">
        <v>137</v>
      </c>
    </row>
    <row r="15" spans="1:6" ht="20.25" customHeight="1" thickBot="1" x14ac:dyDescent="0.3">
      <c r="A15" s="31" t="s">
        <v>34</v>
      </c>
      <c r="B15" s="106"/>
      <c r="C15" s="359" t="s">
        <v>235</v>
      </c>
      <c r="D15" s="360"/>
      <c r="E15" s="19"/>
      <c r="F15" s="11"/>
    </row>
    <row r="16" spans="1:6" ht="35.25" customHeight="1" x14ac:dyDescent="0.25">
      <c r="A16" s="52" t="s">
        <v>158</v>
      </c>
      <c r="B16" s="109"/>
      <c r="C16" s="128" t="s">
        <v>211</v>
      </c>
      <c r="D16" s="53"/>
      <c r="E16" s="53"/>
      <c r="F16" s="70"/>
    </row>
    <row r="17" spans="1:6" ht="72" x14ac:dyDescent="0.25">
      <c r="A17" s="33" t="s">
        <v>43</v>
      </c>
      <c r="B17" s="104" t="s">
        <v>43</v>
      </c>
      <c r="C17" s="129" t="s">
        <v>233</v>
      </c>
      <c r="D17" s="16" t="s">
        <v>139</v>
      </c>
      <c r="E17" s="16" t="s">
        <v>102</v>
      </c>
      <c r="F17" s="37" t="s">
        <v>44</v>
      </c>
    </row>
    <row r="18" spans="1:6" ht="15.75" customHeight="1" thickBot="1" x14ac:dyDescent="0.3">
      <c r="C18" s="118"/>
      <c r="D18" s="49" t="s">
        <v>225</v>
      </c>
      <c r="F18" s="49" t="s">
        <v>226</v>
      </c>
    </row>
    <row r="19" spans="1:6" s="1" customFormat="1" ht="24.75" customHeight="1" x14ac:dyDescent="0.25">
      <c r="A19" s="92" t="s">
        <v>153</v>
      </c>
      <c r="B19" s="102"/>
      <c r="C19" s="355" t="s">
        <v>234</v>
      </c>
      <c r="D19" s="93"/>
      <c r="E19" s="94"/>
      <c r="F19" s="76"/>
    </row>
    <row r="20" spans="1:6" ht="28.5" customHeight="1" x14ac:dyDescent="0.25">
      <c r="A20" s="33" t="s">
        <v>12</v>
      </c>
      <c r="B20" s="99"/>
      <c r="C20" s="356"/>
      <c r="D20" s="6" t="s">
        <v>100</v>
      </c>
      <c r="E20" s="4" t="s">
        <v>99</v>
      </c>
      <c r="F20" s="36" t="s">
        <v>91</v>
      </c>
    </row>
    <row r="21" spans="1:6" ht="28.5" customHeight="1" x14ac:dyDescent="0.25">
      <c r="A21" s="33" t="s">
        <v>15</v>
      </c>
      <c r="B21" s="99"/>
      <c r="C21" s="356"/>
      <c r="D21" s="7" t="s">
        <v>98</v>
      </c>
      <c r="E21" s="4"/>
      <c r="F21" s="36" t="s">
        <v>101</v>
      </c>
    </row>
    <row r="22" spans="1:6" ht="60" x14ac:dyDescent="0.25">
      <c r="A22" s="33" t="s">
        <v>18</v>
      </c>
      <c r="B22" s="99" t="s">
        <v>18</v>
      </c>
      <c r="C22" s="356"/>
      <c r="D22" s="16" t="s">
        <v>19</v>
      </c>
      <c r="E22" s="16" t="s">
        <v>20</v>
      </c>
      <c r="F22" s="37" t="s">
        <v>103</v>
      </c>
    </row>
    <row r="23" spans="1:6" ht="36.75" thickBot="1" x14ac:dyDescent="0.3">
      <c r="A23" s="51" t="s">
        <v>154</v>
      </c>
      <c r="B23" s="99" t="s">
        <v>81</v>
      </c>
      <c r="C23" s="356"/>
      <c r="D23" s="43" t="s">
        <v>82</v>
      </c>
      <c r="E23" s="43" t="s">
        <v>9</v>
      </c>
      <c r="F23" s="58" t="s">
        <v>83</v>
      </c>
    </row>
    <row r="24" spans="1:6" s="12" customFormat="1" ht="20.25" customHeight="1" x14ac:dyDescent="0.25">
      <c r="A24" s="41" t="s">
        <v>156</v>
      </c>
      <c r="B24" s="107"/>
      <c r="C24" s="355" t="s">
        <v>243</v>
      </c>
      <c r="D24" s="20"/>
      <c r="E24" s="18"/>
      <c r="F24" s="32"/>
    </row>
    <row r="25" spans="1:6" ht="120" x14ac:dyDescent="0.25">
      <c r="A25" s="33" t="s">
        <v>35</v>
      </c>
      <c r="B25" s="99" t="s">
        <v>35</v>
      </c>
      <c r="C25" s="356"/>
      <c r="D25" s="8" t="s">
        <v>133</v>
      </c>
      <c r="E25" s="16" t="s">
        <v>36</v>
      </c>
      <c r="F25" s="37" t="s">
        <v>135</v>
      </c>
    </row>
    <row r="26" spans="1:6" ht="96" x14ac:dyDescent="0.25">
      <c r="A26" s="42" t="s">
        <v>37</v>
      </c>
      <c r="B26" s="108" t="s">
        <v>37</v>
      </c>
      <c r="C26" s="356"/>
      <c r="D26" s="16" t="s">
        <v>149</v>
      </c>
      <c r="E26" s="21" t="s">
        <v>38</v>
      </c>
      <c r="F26" s="34" t="s">
        <v>39</v>
      </c>
    </row>
    <row r="27" spans="1:6" ht="30" customHeight="1" x14ac:dyDescent="0.25">
      <c r="A27" s="33" t="s">
        <v>40</v>
      </c>
      <c r="B27" s="99" t="s">
        <v>40</v>
      </c>
      <c r="C27" s="356"/>
      <c r="D27" s="16" t="s">
        <v>134</v>
      </c>
      <c r="E27" s="21" t="s">
        <v>41</v>
      </c>
      <c r="F27" s="37" t="s">
        <v>42</v>
      </c>
    </row>
    <row r="28" spans="1:6" ht="27.75" customHeight="1" x14ac:dyDescent="0.25">
      <c r="A28" s="81" t="s">
        <v>157</v>
      </c>
      <c r="B28" s="108" t="s">
        <v>45</v>
      </c>
      <c r="C28" s="356"/>
      <c r="D28" s="43"/>
      <c r="E28" s="43"/>
      <c r="F28" s="62"/>
    </row>
    <row r="29" spans="1:6" ht="15.75" thickBot="1" x14ac:dyDescent="0.3"/>
    <row r="30" spans="1:6" ht="31.5" customHeight="1" x14ac:dyDescent="0.25">
      <c r="A30" s="33" t="s">
        <v>45</v>
      </c>
      <c r="B30" s="104" t="s">
        <v>43</v>
      </c>
      <c r="C30" s="362" t="s">
        <v>212</v>
      </c>
      <c r="D30" s="9" t="s">
        <v>140</v>
      </c>
      <c r="E30" s="16"/>
      <c r="F30" s="34" t="s">
        <v>141</v>
      </c>
    </row>
    <row r="31" spans="1:6" ht="31.5" customHeight="1" x14ac:dyDescent="0.25">
      <c r="A31" s="33" t="s">
        <v>159</v>
      </c>
      <c r="B31" s="104" t="s">
        <v>12</v>
      </c>
      <c r="C31" s="350"/>
      <c r="D31" s="16" t="s">
        <v>104</v>
      </c>
      <c r="E31" s="16" t="s">
        <v>13</v>
      </c>
      <c r="F31" s="34" t="s">
        <v>14</v>
      </c>
    </row>
    <row r="32" spans="1:6" ht="46.5" customHeight="1" x14ac:dyDescent="0.25">
      <c r="A32" s="33" t="s">
        <v>160</v>
      </c>
      <c r="B32" s="104" t="s">
        <v>15</v>
      </c>
      <c r="C32" s="350"/>
      <c r="D32" s="16" t="s">
        <v>16</v>
      </c>
      <c r="E32" s="16" t="s">
        <v>17</v>
      </c>
      <c r="F32" s="37" t="s">
        <v>105</v>
      </c>
    </row>
    <row r="33" spans="1:6" ht="31.5" customHeight="1" thickBot="1" x14ac:dyDescent="0.3">
      <c r="A33" s="57" t="s">
        <v>161</v>
      </c>
      <c r="B33" s="105"/>
      <c r="C33" s="350"/>
      <c r="D33" s="49" t="s">
        <v>86</v>
      </c>
      <c r="E33" s="38"/>
      <c r="F33" s="48" t="s">
        <v>106</v>
      </c>
    </row>
    <row r="34" spans="1:6" ht="15" customHeight="1" x14ac:dyDescent="0.25">
      <c r="A34" s="54" t="s">
        <v>162</v>
      </c>
      <c r="B34" s="110"/>
      <c r="C34" s="346" t="s">
        <v>213</v>
      </c>
      <c r="D34" s="82"/>
      <c r="E34" s="82"/>
      <c r="F34" s="83"/>
    </row>
    <row r="35" spans="1:6" ht="60" x14ac:dyDescent="0.25">
      <c r="A35" s="42" t="s">
        <v>46</v>
      </c>
      <c r="B35" s="111"/>
      <c r="C35" s="347"/>
      <c r="D35" s="5" t="s">
        <v>214</v>
      </c>
      <c r="E35" s="21" t="s">
        <v>47</v>
      </c>
      <c r="F35" s="37" t="s">
        <v>48</v>
      </c>
    </row>
    <row r="36" spans="1:6" ht="39" thickBot="1" x14ac:dyDescent="0.3">
      <c r="A36" s="44" t="s">
        <v>164</v>
      </c>
      <c r="B36" s="111"/>
      <c r="C36" s="347"/>
      <c r="D36" s="49" t="s">
        <v>215</v>
      </c>
      <c r="E36" s="38"/>
      <c r="F36" s="50" t="s">
        <v>92</v>
      </c>
    </row>
    <row r="37" spans="1:6" ht="38.25" x14ac:dyDescent="0.25">
      <c r="A37" s="42" t="s">
        <v>163</v>
      </c>
      <c r="B37" s="111"/>
      <c r="C37" s="347"/>
      <c r="D37" s="3" t="s">
        <v>216</v>
      </c>
      <c r="E37" s="29"/>
      <c r="F37" s="28" t="s">
        <v>90</v>
      </c>
    </row>
    <row r="38" spans="1:6" ht="23.25" customHeight="1" x14ac:dyDescent="0.25">
      <c r="A38" s="64" t="s">
        <v>49</v>
      </c>
      <c r="B38" s="113"/>
      <c r="C38" s="349" t="s">
        <v>227</v>
      </c>
      <c r="D38" s="349"/>
      <c r="E38" s="40"/>
      <c r="F38" s="66"/>
    </row>
    <row r="39" spans="1:6" ht="23.25" customHeight="1" x14ac:dyDescent="0.25">
      <c r="A39" s="41" t="s">
        <v>95</v>
      </c>
      <c r="B39" s="114"/>
      <c r="C39" s="350" t="s">
        <v>237</v>
      </c>
      <c r="D39" s="20"/>
      <c r="E39" s="18"/>
      <c r="F39" s="32"/>
    </row>
    <row r="40" spans="1:6" ht="36" x14ac:dyDescent="0.25">
      <c r="A40" s="33" t="s">
        <v>50</v>
      </c>
      <c r="B40" s="104"/>
      <c r="C40" s="350"/>
      <c r="D40" s="16" t="s">
        <v>217</v>
      </c>
      <c r="E40" s="16" t="s">
        <v>108</v>
      </c>
      <c r="F40" s="46" t="s">
        <v>111</v>
      </c>
    </row>
    <row r="41" spans="1:6" ht="24" customHeight="1" x14ac:dyDescent="0.25">
      <c r="A41" s="33" t="s">
        <v>51</v>
      </c>
      <c r="B41" s="104" t="s">
        <v>51</v>
      </c>
      <c r="C41" s="350"/>
      <c r="D41" s="29" t="s">
        <v>218</v>
      </c>
      <c r="E41" s="29" t="s">
        <v>108</v>
      </c>
      <c r="F41" s="47" t="s">
        <v>53</v>
      </c>
    </row>
    <row r="42" spans="1:6" ht="51" x14ac:dyDescent="0.25">
      <c r="A42" s="33" t="s">
        <v>54</v>
      </c>
      <c r="B42" s="104"/>
      <c r="C42" s="350"/>
      <c r="D42" s="16" t="s">
        <v>219</v>
      </c>
      <c r="E42" s="16" t="s">
        <v>109</v>
      </c>
      <c r="F42" s="36" t="s">
        <v>112</v>
      </c>
    </row>
    <row r="43" spans="1:6" ht="26.25" thickBot="1" x14ac:dyDescent="0.3">
      <c r="A43" s="57" t="s">
        <v>165</v>
      </c>
      <c r="B43" s="105" t="s">
        <v>50</v>
      </c>
      <c r="C43" s="351"/>
      <c r="D43" s="79" t="s">
        <v>220</v>
      </c>
      <c r="E43" s="38" t="s">
        <v>110</v>
      </c>
      <c r="F43" s="80" t="s">
        <v>96</v>
      </c>
    </row>
    <row r="44" spans="1:6" ht="15.75" x14ac:dyDescent="0.25">
      <c r="A44" s="54" t="s">
        <v>166</v>
      </c>
      <c r="B44" s="110"/>
      <c r="C44" s="346" t="s">
        <v>145</v>
      </c>
      <c r="D44" s="77"/>
      <c r="E44" s="55"/>
      <c r="F44" s="78"/>
    </row>
    <row r="45" spans="1:6" ht="24.75" customHeight="1" x14ac:dyDescent="0.25">
      <c r="A45" s="33" t="s">
        <v>56</v>
      </c>
      <c r="B45" s="104"/>
      <c r="C45" s="347"/>
      <c r="D45" s="16" t="s">
        <v>113</v>
      </c>
      <c r="E45" s="16" t="s">
        <v>52</v>
      </c>
      <c r="F45" s="37" t="s">
        <v>55</v>
      </c>
    </row>
    <row r="46" spans="1:6" ht="24" x14ac:dyDescent="0.25">
      <c r="A46" s="33" t="s">
        <v>58</v>
      </c>
      <c r="B46" s="104"/>
      <c r="C46" s="347"/>
      <c r="D46" s="16" t="s">
        <v>88</v>
      </c>
      <c r="E46" s="16" t="s">
        <v>114</v>
      </c>
      <c r="F46" s="37" t="s">
        <v>115</v>
      </c>
    </row>
    <row r="47" spans="1:6" ht="24" customHeight="1" thickBot="1" x14ac:dyDescent="0.3">
      <c r="A47" s="57" t="s">
        <v>167</v>
      </c>
      <c r="B47" s="105"/>
      <c r="C47" s="348"/>
      <c r="D47" s="38" t="s">
        <v>120</v>
      </c>
      <c r="E47" s="38" t="s">
        <v>22</v>
      </c>
      <c r="F47" s="48" t="s">
        <v>121</v>
      </c>
    </row>
    <row r="48" spans="1:6" ht="15" customHeight="1" x14ac:dyDescent="0.25">
      <c r="A48" s="74"/>
      <c r="B48" s="115"/>
      <c r="C48" s="346" t="s">
        <v>116</v>
      </c>
      <c r="D48" s="55"/>
      <c r="E48" s="55"/>
      <c r="F48" s="75"/>
    </row>
    <row r="49" spans="1:6" ht="27.75" customHeight="1" x14ac:dyDescent="0.25">
      <c r="A49" s="41" t="s">
        <v>169</v>
      </c>
      <c r="B49" s="114"/>
      <c r="C49" s="347"/>
      <c r="D49" s="6" t="s">
        <v>117</v>
      </c>
      <c r="E49" s="8" t="s">
        <v>118</v>
      </c>
      <c r="F49" s="37" t="s">
        <v>123</v>
      </c>
    </row>
    <row r="50" spans="1:6" ht="24" x14ac:dyDescent="0.25">
      <c r="A50" s="33" t="s">
        <v>87</v>
      </c>
      <c r="B50" s="104"/>
      <c r="C50" s="347"/>
      <c r="D50" s="6" t="s">
        <v>119</v>
      </c>
      <c r="E50" s="8" t="s">
        <v>118</v>
      </c>
      <c r="F50" s="37" t="s">
        <v>122</v>
      </c>
    </row>
    <row r="51" spans="1:6" ht="25.5" x14ac:dyDescent="0.25">
      <c r="A51" s="33" t="s">
        <v>170</v>
      </c>
      <c r="B51" s="104" t="s">
        <v>30</v>
      </c>
      <c r="C51" s="347"/>
      <c r="D51" s="6" t="s">
        <v>31</v>
      </c>
      <c r="E51" s="16" t="s">
        <v>32</v>
      </c>
      <c r="F51" s="37" t="s">
        <v>33</v>
      </c>
    </row>
    <row r="52" spans="1:6" ht="42" customHeight="1" thickBot="1" x14ac:dyDescent="0.3">
      <c r="A52" s="57" t="s">
        <v>171</v>
      </c>
      <c r="B52" s="105"/>
      <c r="C52" s="348"/>
      <c r="D52" s="71" t="s">
        <v>168</v>
      </c>
      <c r="E52" s="72" t="s">
        <v>172</v>
      </c>
      <c r="F52" s="73" t="s">
        <v>173</v>
      </c>
    </row>
    <row r="53" spans="1:6" ht="17.25" customHeight="1" x14ac:dyDescent="0.25">
      <c r="A53" s="54" t="s">
        <v>174</v>
      </c>
      <c r="B53" s="110"/>
      <c r="C53" s="352" t="s">
        <v>231</v>
      </c>
      <c r="D53" s="67"/>
      <c r="E53" s="68"/>
      <c r="F53" s="69"/>
    </row>
    <row r="54" spans="1:6" ht="24" customHeight="1" x14ac:dyDescent="0.25">
      <c r="A54" s="33" t="s">
        <v>175</v>
      </c>
      <c r="B54" s="104" t="s">
        <v>58</v>
      </c>
      <c r="C54" s="350"/>
      <c r="D54" s="16" t="s">
        <v>107</v>
      </c>
      <c r="E54" s="16" t="s">
        <v>22</v>
      </c>
      <c r="F54" s="34" t="s">
        <v>23</v>
      </c>
    </row>
    <row r="55" spans="1:6" ht="26.25" customHeight="1" x14ac:dyDescent="0.25">
      <c r="A55" s="33" t="s">
        <v>176</v>
      </c>
      <c r="B55" s="104" t="s">
        <v>58</v>
      </c>
      <c r="C55" s="350"/>
      <c r="D55" s="16" t="s">
        <v>25</v>
      </c>
      <c r="E55" s="16" t="s">
        <v>22</v>
      </c>
      <c r="F55" s="34" t="s">
        <v>26</v>
      </c>
    </row>
    <row r="56" spans="1:6" ht="24" x14ac:dyDescent="0.25">
      <c r="A56" s="33" t="s">
        <v>177</v>
      </c>
      <c r="B56" s="104" t="s">
        <v>58</v>
      </c>
      <c r="C56" s="350"/>
      <c r="D56" s="16" t="s">
        <v>28</v>
      </c>
      <c r="E56" s="16" t="s">
        <v>22</v>
      </c>
      <c r="F56" s="37" t="s">
        <v>29</v>
      </c>
    </row>
    <row r="57" spans="1:6" ht="27" customHeight="1" x14ac:dyDescent="0.25">
      <c r="A57" s="33" t="s">
        <v>178</v>
      </c>
      <c r="B57" s="104" t="s">
        <v>58</v>
      </c>
      <c r="C57" s="350"/>
      <c r="D57" s="16" t="s">
        <v>181</v>
      </c>
      <c r="E57" s="16" t="s">
        <v>59</v>
      </c>
      <c r="F57" s="34" t="s">
        <v>60</v>
      </c>
    </row>
    <row r="58" spans="1:6" ht="29.25" customHeight="1" x14ac:dyDescent="0.25">
      <c r="A58" s="33" t="s">
        <v>179</v>
      </c>
      <c r="B58" s="104" t="s">
        <v>56</v>
      </c>
      <c r="C58" s="350"/>
      <c r="D58" s="16" t="s">
        <v>181</v>
      </c>
      <c r="E58" s="16" t="s">
        <v>52</v>
      </c>
      <c r="F58" s="34" t="s">
        <v>57</v>
      </c>
    </row>
    <row r="59" spans="1:6" ht="48.75" thickBot="1" x14ac:dyDescent="0.3">
      <c r="A59" s="57" t="s">
        <v>180</v>
      </c>
      <c r="B59" s="105" t="s">
        <v>10</v>
      </c>
      <c r="C59" s="351"/>
      <c r="D59" s="38" t="s">
        <v>84</v>
      </c>
      <c r="E59" s="38" t="s">
        <v>7</v>
      </c>
      <c r="F59" s="48" t="s">
        <v>11</v>
      </c>
    </row>
    <row r="60" spans="1:6" ht="47.25" x14ac:dyDescent="0.25">
      <c r="A60" s="124"/>
      <c r="B60" s="99"/>
      <c r="C60" s="127" t="s">
        <v>232</v>
      </c>
      <c r="D60" s="125"/>
      <c r="E60" s="125"/>
      <c r="F60" s="37" t="s">
        <v>238</v>
      </c>
    </row>
    <row r="61" spans="1:6" ht="15.75" x14ac:dyDescent="0.25">
      <c r="A61" s="124"/>
      <c r="B61" s="99"/>
      <c r="C61" s="119"/>
      <c r="D61" s="125"/>
      <c r="E61" s="125"/>
      <c r="F61" s="126"/>
    </row>
    <row r="62" spans="1:6" ht="26.25" customHeight="1" x14ac:dyDescent="0.25">
      <c r="A62" s="64" t="s">
        <v>61</v>
      </c>
      <c r="B62" s="113"/>
      <c r="C62" s="65" t="s">
        <v>228</v>
      </c>
      <c r="D62" s="65"/>
      <c r="E62" s="40"/>
      <c r="F62" s="66"/>
    </row>
    <row r="63" spans="1:6" ht="26.25" customHeight="1" x14ac:dyDescent="0.25">
      <c r="A63" s="41" t="s">
        <v>182</v>
      </c>
      <c r="B63" s="114"/>
      <c r="C63" s="350" t="s">
        <v>239</v>
      </c>
      <c r="D63" s="27"/>
      <c r="E63" s="18"/>
      <c r="F63" s="32"/>
    </row>
    <row r="64" spans="1:6" ht="41.25" customHeight="1" x14ac:dyDescent="0.25">
      <c r="A64" s="33" t="s">
        <v>200</v>
      </c>
      <c r="B64" s="104"/>
      <c r="C64" s="350"/>
      <c r="D64" s="16" t="s">
        <v>143</v>
      </c>
      <c r="E64" s="16" t="s">
        <v>20</v>
      </c>
      <c r="F64" s="34" t="s">
        <v>186</v>
      </c>
    </row>
    <row r="65" spans="1:6" ht="36" x14ac:dyDescent="0.25">
      <c r="A65" s="33" t="s">
        <v>205</v>
      </c>
      <c r="B65" s="104"/>
      <c r="C65" s="350"/>
      <c r="D65" s="16" t="s">
        <v>124</v>
      </c>
      <c r="E65" s="16" t="s">
        <v>59</v>
      </c>
      <c r="F65" s="34" t="s">
        <v>125</v>
      </c>
    </row>
    <row r="66" spans="1:6" ht="24" x14ac:dyDescent="0.25">
      <c r="A66" s="33" t="s">
        <v>202</v>
      </c>
      <c r="B66" s="104"/>
      <c r="C66" s="350"/>
      <c r="D66" s="16" t="s">
        <v>144</v>
      </c>
      <c r="E66" s="16"/>
      <c r="F66" s="34" t="s">
        <v>126</v>
      </c>
    </row>
    <row r="67" spans="1:6" ht="23.25" customHeight="1" x14ac:dyDescent="0.25">
      <c r="A67" s="33" t="s">
        <v>203</v>
      </c>
      <c r="B67" s="104" t="s">
        <v>65</v>
      </c>
      <c r="C67" s="350"/>
      <c r="D67" s="16" t="s">
        <v>66</v>
      </c>
      <c r="E67" s="16"/>
      <c r="F67" s="34" t="s">
        <v>67</v>
      </c>
    </row>
    <row r="68" spans="1:6" ht="38.25" customHeight="1" x14ac:dyDescent="0.25">
      <c r="A68" s="33" t="s">
        <v>206</v>
      </c>
      <c r="B68" s="104" t="s">
        <v>190</v>
      </c>
      <c r="C68" s="350"/>
      <c r="D68" s="16" t="s">
        <v>74</v>
      </c>
      <c r="E68" s="16"/>
      <c r="F68" s="34" t="s">
        <v>75</v>
      </c>
    </row>
    <row r="69" spans="1:6" ht="24" x14ac:dyDescent="0.25">
      <c r="A69" s="33" t="s">
        <v>207</v>
      </c>
      <c r="B69" s="104"/>
      <c r="C69" s="350"/>
      <c r="D69" s="16" t="s">
        <v>129</v>
      </c>
      <c r="E69" s="16"/>
      <c r="F69" s="34" t="s">
        <v>130</v>
      </c>
    </row>
    <row r="70" spans="1:6" ht="39" customHeight="1" thickBot="1" x14ac:dyDescent="0.3">
      <c r="A70" s="57" t="s">
        <v>208</v>
      </c>
      <c r="B70" s="105" t="s">
        <v>68</v>
      </c>
      <c r="C70" s="351"/>
      <c r="D70" s="38" t="s">
        <v>69</v>
      </c>
      <c r="E70" s="38"/>
      <c r="F70" s="39" t="s">
        <v>70</v>
      </c>
    </row>
    <row r="71" spans="1:6" ht="15.75" x14ac:dyDescent="0.25">
      <c r="A71" s="54" t="s">
        <v>183</v>
      </c>
      <c r="B71" s="110"/>
      <c r="C71" s="352" t="s">
        <v>240</v>
      </c>
      <c r="D71" s="55"/>
      <c r="E71" s="63"/>
      <c r="F71" s="56"/>
    </row>
    <row r="72" spans="1:6" ht="15.75" x14ac:dyDescent="0.25">
      <c r="A72" s="54"/>
      <c r="B72" s="110"/>
      <c r="C72" s="352"/>
      <c r="D72" s="55"/>
      <c r="E72" s="63"/>
      <c r="F72" s="56"/>
    </row>
    <row r="73" spans="1:6" ht="15.75" x14ac:dyDescent="0.25">
      <c r="A73" s="54"/>
      <c r="B73" s="110"/>
      <c r="C73" s="352"/>
      <c r="D73" s="55"/>
      <c r="E73" s="63"/>
      <c r="F73" s="56"/>
    </row>
    <row r="74" spans="1:6" ht="24" x14ac:dyDescent="0.25">
      <c r="A74" s="33" t="s">
        <v>65</v>
      </c>
      <c r="B74" s="104" t="s">
        <v>71</v>
      </c>
      <c r="C74" s="350"/>
      <c r="D74" s="16" t="s">
        <v>72</v>
      </c>
      <c r="E74" s="16" t="s">
        <v>59</v>
      </c>
      <c r="F74" s="34" t="s">
        <v>73</v>
      </c>
    </row>
    <row r="75" spans="1:6" ht="21" customHeight="1" x14ac:dyDescent="0.25">
      <c r="A75" s="33" t="s">
        <v>68</v>
      </c>
      <c r="B75" s="104"/>
      <c r="C75" s="350"/>
      <c r="D75" s="16" t="s">
        <v>132</v>
      </c>
      <c r="E75" s="30" t="s">
        <v>59</v>
      </c>
      <c r="F75" s="60" t="s">
        <v>189</v>
      </c>
    </row>
    <row r="76" spans="1:6" ht="20.25" customHeight="1" x14ac:dyDescent="0.25">
      <c r="A76" s="33" t="s">
        <v>187</v>
      </c>
      <c r="B76" s="104"/>
      <c r="C76" s="350"/>
      <c r="D76" s="16" t="s">
        <v>222</v>
      </c>
      <c r="E76" s="30" t="s">
        <v>59</v>
      </c>
      <c r="F76" s="34" t="s">
        <v>131</v>
      </c>
    </row>
    <row r="77" spans="1:6" ht="21.75" customHeight="1" thickBot="1" x14ac:dyDescent="0.3">
      <c r="A77" s="57" t="s">
        <v>188</v>
      </c>
      <c r="B77" s="105"/>
      <c r="C77" s="351"/>
      <c r="D77" s="38" t="s">
        <v>223</v>
      </c>
      <c r="E77" s="61" t="s">
        <v>22</v>
      </c>
      <c r="F77" s="39" t="s">
        <v>221</v>
      </c>
    </row>
    <row r="78" spans="1:6" ht="18" customHeight="1" x14ac:dyDescent="0.25">
      <c r="A78" s="54" t="s">
        <v>184</v>
      </c>
      <c r="B78" s="107"/>
      <c r="C78" s="353" t="s">
        <v>242</v>
      </c>
      <c r="D78" s="55"/>
      <c r="E78" s="59"/>
      <c r="F78" s="56"/>
    </row>
    <row r="79" spans="1:6" ht="39.75" customHeight="1" x14ac:dyDescent="0.25">
      <c r="A79" s="33" t="s">
        <v>71</v>
      </c>
      <c r="B79" s="99" t="s">
        <v>76</v>
      </c>
      <c r="C79" s="353"/>
      <c r="D79" s="16" t="s">
        <v>196</v>
      </c>
      <c r="E79" s="16" t="s">
        <v>62</v>
      </c>
      <c r="F79" s="34" t="s">
        <v>197</v>
      </c>
    </row>
    <row r="80" spans="1:6" ht="30.75" customHeight="1" x14ac:dyDescent="0.25">
      <c r="A80" s="33" t="s">
        <v>190</v>
      </c>
      <c r="B80" s="99" t="s">
        <v>77</v>
      </c>
      <c r="C80" s="353"/>
      <c r="D80" s="16" t="s">
        <v>195</v>
      </c>
      <c r="E80" s="16" t="s">
        <v>193</v>
      </c>
      <c r="F80" s="34" t="s">
        <v>78</v>
      </c>
    </row>
    <row r="81" spans="1:6" ht="27" customHeight="1" thickBot="1" x14ac:dyDescent="0.3">
      <c r="A81" s="57" t="s">
        <v>191</v>
      </c>
      <c r="B81" s="116"/>
      <c r="C81" s="354"/>
      <c r="D81" s="38" t="s">
        <v>192</v>
      </c>
      <c r="E81" s="38" t="s">
        <v>224</v>
      </c>
      <c r="F81" s="39"/>
    </row>
    <row r="82" spans="1:6" ht="18.75" customHeight="1" x14ac:dyDescent="0.25">
      <c r="A82" s="54" t="s">
        <v>185</v>
      </c>
      <c r="B82" s="110"/>
      <c r="C82" s="346" t="s">
        <v>241</v>
      </c>
      <c r="D82" s="55"/>
      <c r="E82" s="55"/>
      <c r="F82" s="56"/>
    </row>
    <row r="83" spans="1:6" ht="24" x14ac:dyDescent="0.25">
      <c r="A83" s="42" t="s">
        <v>76</v>
      </c>
      <c r="B83" s="111" t="s">
        <v>204</v>
      </c>
      <c r="C83" s="347"/>
      <c r="D83" s="16" t="s">
        <v>79</v>
      </c>
      <c r="E83" s="16" t="s">
        <v>59</v>
      </c>
      <c r="F83" s="34" t="s">
        <v>80</v>
      </c>
    </row>
    <row r="84" spans="1:6" ht="26.25" customHeight="1" thickBot="1" x14ac:dyDescent="0.3">
      <c r="A84" s="44" t="s">
        <v>77</v>
      </c>
      <c r="B84" s="112"/>
      <c r="C84" s="348"/>
      <c r="D84" s="38" t="s">
        <v>128</v>
      </c>
      <c r="E84" s="38" t="s">
        <v>59</v>
      </c>
      <c r="F84" s="45" t="s">
        <v>194</v>
      </c>
    </row>
  </sheetData>
  <mergeCells count="17">
    <mergeCell ref="C24:C28"/>
    <mergeCell ref="C34:C37"/>
    <mergeCell ref="C2:D2"/>
    <mergeCell ref="C15:D15"/>
    <mergeCell ref="C3:C7"/>
    <mergeCell ref="C19:C23"/>
    <mergeCell ref="C10:C14"/>
    <mergeCell ref="C30:C33"/>
    <mergeCell ref="C82:C84"/>
    <mergeCell ref="C38:D38"/>
    <mergeCell ref="C39:C43"/>
    <mergeCell ref="C44:C47"/>
    <mergeCell ref="C48:C52"/>
    <mergeCell ref="C53:C59"/>
    <mergeCell ref="C63:C70"/>
    <mergeCell ref="C71:C77"/>
    <mergeCell ref="C78:C81"/>
  </mergeCells>
  <hyperlinks>
    <hyperlink ref="C71:C75" location="'D3'!A1" display="D3: Training/Meetings &amp; Outreach"/>
    <hyperlink ref="C82" location="'D5'!A1" display="D5: Incremental staff cost"/>
    <hyperlink ref="C16:C28" location="'B2'!A1" display="B2: Water Resources Information System"/>
    <hyperlink ref="C19:C22" location="'A2'!A1" display="A2: Database Population and Maintenance"/>
    <hyperlink ref="C53:C56" location="'A3'!A1" display=" A3: Targeted Surveys in Selected Areas"/>
    <hyperlink ref="C30:C32" location="'B2'!A1" display="B2: Water Resources Information System"/>
  </hyperlinks>
  <pageMargins left="0.25" right="0.25" top="0.75" bottom="0.75" header="0.3" footer="0.3"/>
  <pageSetup paperSize="8" fitToHeight="0" orientation="landscape" r:id="rId1"/>
  <rowBreaks count="3" manualBreakCount="3">
    <brk id="14" max="16383" man="1"/>
    <brk id="37"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9"/>
  <sheetViews>
    <sheetView view="pageBreakPreview" zoomScale="90" zoomScaleNormal="90" zoomScaleSheetLayoutView="90" workbookViewId="0">
      <pane ySplit="2" topLeftCell="A3" activePane="bottomLeft" state="frozen"/>
      <selection activeCell="C82" sqref="C82:C84"/>
      <selection pane="bottomLeft" activeCell="C82" sqref="C82:C84"/>
    </sheetView>
  </sheetViews>
  <sheetFormatPr defaultRowHeight="15" x14ac:dyDescent="0.25"/>
  <cols>
    <col min="1" max="1" width="5.42578125" customWidth="1"/>
    <col min="2" max="2" width="4.28515625" customWidth="1"/>
    <col min="3" max="3" width="6.5703125" customWidth="1"/>
    <col min="4" max="4" width="47.5703125" style="149" hidden="1" customWidth="1"/>
    <col min="5" max="5" width="8.28515625" customWidth="1"/>
    <col min="6" max="6" width="39.85546875" style="149" customWidth="1"/>
    <col min="7" max="7" width="8" style="241" customWidth="1"/>
    <col min="8" max="8" width="17.140625" style="204" customWidth="1"/>
    <col min="9" max="9" width="8" customWidth="1"/>
    <col min="10" max="10" width="15.42578125" style="204" customWidth="1"/>
    <col min="11" max="11" width="9.85546875" style="295" customWidth="1"/>
    <col min="12" max="19" width="9.140625" style="241"/>
    <col min="20" max="43" width="0" hidden="1" customWidth="1"/>
    <col min="44" max="44" width="13.85546875" style="204" customWidth="1"/>
    <col min="45" max="45" width="15.7109375" style="306" customWidth="1"/>
  </cols>
  <sheetData>
    <row r="1" spans="1:45" s="175" customFormat="1" ht="24" customHeight="1" x14ac:dyDescent="0.25">
      <c r="A1" s="370" t="s">
        <v>251</v>
      </c>
      <c r="B1" s="366" t="s">
        <v>252</v>
      </c>
      <c r="C1" s="375" t="s">
        <v>244</v>
      </c>
      <c r="D1" s="368" t="s">
        <v>245</v>
      </c>
      <c r="E1" s="364" t="s">
        <v>281</v>
      </c>
      <c r="F1" s="374" t="s">
        <v>271</v>
      </c>
      <c r="G1" s="379" t="s">
        <v>248</v>
      </c>
      <c r="H1" s="372" t="s">
        <v>313</v>
      </c>
      <c r="I1" s="376" t="s">
        <v>314</v>
      </c>
      <c r="J1" s="381" t="s">
        <v>603</v>
      </c>
      <c r="K1" s="378" t="s">
        <v>253</v>
      </c>
      <c r="L1" s="378">
        <v>2016</v>
      </c>
      <c r="M1" s="378"/>
      <c r="N1" s="378"/>
      <c r="O1" s="378"/>
      <c r="P1" s="378">
        <v>2017</v>
      </c>
      <c r="Q1" s="378"/>
      <c r="R1" s="378"/>
      <c r="S1" s="378"/>
      <c r="T1" s="363">
        <v>2018</v>
      </c>
      <c r="U1" s="363"/>
      <c r="V1" s="363"/>
      <c r="W1" s="363"/>
      <c r="X1" s="363">
        <v>2019</v>
      </c>
      <c r="Y1" s="363"/>
      <c r="Z1" s="363"/>
      <c r="AA1" s="363"/>
      <c r="AB1" s="363">
        <v>2020</v>
      </c>
      <c r="AC1" s="363"/>
      <c r="AD1" s="363"/>
      <c r="AE1" s="363"/>
      <c r="AF1" s="363">
        <v>2021</v>
      </c>
      <c r="AG1" s="363"/>
      <c r="AH1" s="363"/>
      <c r="AI1" s="363"/>
      <c r="AJ1" s="363">
        <v>2022</v>
      </c>
      <c r="AK1" s="363"/>
      <c r="AL1" s="363"/>
      <c r="AM1" s="363"/>
      <c r="AN1" s="363">
        <v>2023</v>
      </c>
      <c r="AO1" s="363"/>
      <c r="AP1" s="363"/>
      <c r="AQ1" s="363"/>
      <c r="AR1" s="258"/>
      <c r="AS1" s="296"/>
    </row>
    <row r="2" spans="1:45" s="175" customFormat="1" ht="62.25" customHeight="1" x14ac:dyDescent="0.25">
      <c r="A2" s="371"/>
      <c r="B2" s="367"/>
      <c r="C2" s="375"/>
      <c r="D2" s="369"/>
      <c r="E2" s="365"/>
      <c r="F2" s="368"/>
      <c r="G2" s="380"/>
      <c r="H2" s="373"/>
      <c r="I2" s="377"/>
      <c r="J2" s="373"/>
      <c r="K2" s="378"/>
      <c r="L2" s="249" t="s">
        <v>254</v>
      </c>
      <c r="M2" s="249" t="s">
        <v>255</v>
      </c>
      <c r="N2" s="249" t="s">
        <v>256</v>
      </c>
      <c r="O2" s="249" t="s">
        <v>257</v>
      </c>
      <c r="P2" s="249" t="s">
        <v>254</v>
      </c>
      <c r="Q2" s="249" t="s">
        <v>255</v>
      </c>
      <c r="R2" s="249" t="s">
        <v>256</v>
      </c>
      <c r="S2" s="249" t="s">
        <v>257</v>
      </c>
      <c r="T2" s="176" t="s">
        <v>254</v>
      </c>
      <c r="U2" s="176" t="s">
        <v>255</v>
      </c>
      <c r="V2" s="176" t="s">
        <v>256</v>
      </c>
      <c r="W2" s="176" t="s">
        <v>257</v>
      </c>
      <c r="X2" s="176" t="s">
        <v>254</v>
      </c>
      <c r="Y2" s="176" t="s">
        <v>255</v>
      </c>
      <c r="Z2" s="176" t="s">
        <v>256</v>
      </c>
      <c r="AA2" s="176" t="s">
        <v>257</v>
      </c>
      <c r="AB2" s="176" t="s">
        <v>254</v>
      </c>
      <c r="AC2" s="176" t="s">
        <v>255</v>
      </c>
      <c r="AD2" s="176" t="s">
        <v>256</v>
      </c>
      <c r="AE2" s="176" t="s">
        <v>257</v>
      </c>
      <c r="AF2" s="176" t="s">
        <v>254</v>
      </c>
      <c r="AG2" s="176" t="s">
        <v>255</v>
      </c>
      <c r="AH2" s="176" t="s">
        <v>256</v>
      </c>
      <c r="AI2" s="176" t="s">
        <v>257</v>
      </c>
      <c r="AJ2" s="176" t="s">
        <v>254</v>
      </c>
      <c r="AK2" s="176" t="s">
        <v>255</v>
      </c>
      <c r="AL2" s="176" t="s">
        <v>256</v>
      </c>
      <c r="AM2" s="176" t="s">
        <v>257</v>
      </c>
      <c r="AN2" s="176" t="s">
        <v>254</v>
      </c>
      <c r="AO2" s="176" t="s">
        <v>255</v>
      </c>
      <c r="AP2" s="176" t="s">
        <v>256</v>
      </c>
      <c r="AQ2" s="176" t="s">
        <v>257</v>
      </c>
      <c r="AR2" s="286" t="s">
        <v>633</v>
      </c>
      <c r="AS2" s="297" t="s">
        <v>635</v>
      </c>
    </row>
    <row r="3" spans="1:45" ht="18.75" x14ac:dyDescent="0.3">
      <c r="A3" s="131" t="s">
        <v>5</v>
      </c>
      <c r="B3" s="307" t="s">
        <v>229</v>
      </c>
      <c r="C3" s="133"/>
      <c r="D3" s="194" t="s">
        <v>425</v>
      </c>
      <c r="F3" s="187"/>
      <c r="G3" s="239"/>
      <c r="H3" s="201"/>
      <c r="I3" s="140"/>
      <c r="J3" s="201"/>
      <c r="K3" s="288"/>
      <c r="L3" s="178"/>
      <c r="M3" s="178"/>
      <c r="N3" s="178"/>
      <c r="O3" s="178"/>
      <c r="P3" s="178"/>
      <c r="Q3" s="178"/>
      <c r="R3" s="178"/>
      <c r="S3" s="178"/>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259"/>
      <c r="AS3" s="298"/>
    </row>
    <row r="4" spans="1:45" ht="18.75" customHeight="1" x14ac:dyDescent="0.25">
      <c r="A4" s="131"/>
      <c r="B4" s="133" t="s">
        <v>150</v>
      </c>
      <c r="C4" s="345" t="s">
        <v>246</v>
      </c>
      <c r="D4" s="195" t="s">
        <v>246</v>
      </c>
      <c r="F4" s="188"/>
      <c r="G4" s="240"/>
      <c r="H4" s="202"/>
      <c r="I4" s="139"/>
      <c r="J4" s="215"/>
      <c r="K4" s="288"/>
      <c r="L4" s="178"/>
      <c r="M4" s="178"/>
      <c r="N4" s="178"/>
      <c r="O4" s="178"/>
      <c r="P4" s="178"/>
      <c r="Q4" s="178"/>
      <c r="R4" s="178"/>
      <c r="S4" s="178"/>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259"/>
      <c r="AS4" s="298"/>
    </row>
    <row r="5" spans="1:45" ht="15.75" x14ac:dyDescent="0.25">
      <c r="A5" s="131"/>
      <c r="B5" s="133"/>
      <c r="C5" s="134" t="s">
        <v>6</v>
      </c>
      <c r="D5" s="145" t="s">
        <v>328</v>
      </c>
      <c r="E5" s="132" t="s">
        <v>289</v>
      </c>
      <c r="F5" s="144"/>
      <c r="G5" s="178"/>
      <c r="H5" s="203">
        <v>0</v>
      </c>
      <c r="I5" s="130">
        <v>0</v>
      </c>
      <c r="J5" s="208">
        <f t="shared" ref="J5:J67" si="0">(H5*I5)/100000</f>
        <v>0</v>
      </c>
      <c r="K5" s="288"/>
      <c r="L5" s="178"/>
      <c r="M5" s="178"/>
      <c r="N5" s="178"/>
      <c r="O5" s="178"/>
      <c r="P5" s="178"/>
      <c r="Q5" s="178"/>
      <c r="R5" s="178"/>
      <c r="S5" s="178"/>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259"/>
      <c r="AS5" s="298"/>
    </row>
    <row r="6" spans="1:45" ht="15.75" hidden="1" x14ac:dyDescent="0.25">
      <c r="A6" s="131"/>
      <c r="B6" s="133"/>
      <c r="C6" s="134"/>
      <c r="D6" s="145"/>
      <c r="E6" s="132" t="s">
        <v>290</v>
      </c>
      <c r="F6" s="144"/>
      <c r="G6" s="178"/>
      <c r="H6" s="203">
        <v>0</v>
      </c>
      <c r="I6" s="130">
        <v>0</v>
      </c>
      <c r="J6" s="208">
        <f t="shared" si="0"/>
        <v>0</v>
      </c>
      <c r="K6" s="288"/>
      <c r="L6" s="178"/>
      <c r="M6" s="178"/>
      <c r="N6" s="178"/>
      <c r="O6" s="178"/>
      <c r="P6" s="178"/>
      <c r="Q6" s="178"/>
      <c r="R6" s="178"/>
      <c r="S6" s="178"/>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S6" s="298"/>
    </row>
    <row r="7" spans="1:45" ht="15.75" hidden="1" x14ac:dyDescent="0.25">
      <c r="A7" s="131"/>
      <c r="B7" s="133"/>
      <c r="C7" s="134"/>
      <c r="D7" s="145"/>
      <c r="E7" s="132"/>
      <c r="F7" s="144"/>
      <c r="G7" s="178"/>
      <c r="H7" s="203"/>
      <c r="I7" s="130"/>
      <c r="J7" s="208">
        <f t="shared" si="0"/>
        <v>0</v>
      </c>
      <c r="K7" s="288"/>
      <c r="L7" s="178"/>
      <c r="M7" s="178"/>
      <c r="N7" s="178"/>
      <c r="O7" s="178"/>
      <c r="P7" s="178"/>
      <c r="Q7" s="178"/>
      <c r="R7" s="178"/>
      <c r="S7" s="178"/>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S7" s="298"/>
    </row>
    <row r="8" spans="1:45" ht="15.75" hidden="1" x14ac:dyDescent="0.25">
      <c r="A8" s="131"/>
      <c r="B8" s="133"/>
      <c r="C8" s="134"/>
      <c r="D8" s="145"/>
      <c r="J8" s="208">
        <f t="shared" si="0"/>
        <v>0</v>
      </c>
      <c r="K8" s="288"/>
      <c r="L8" s="178"/>
      <c r="M8" s="178"/>
      <c r="N8" s="178"/>
      <c r="O8" s="178"/>
      <c r="P8" s="178"/>
      <c r="Q8" s="178"/>
      <c r="R8" s="178"/>
      <c r="S8" s="178"/>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S8" s="298"/>
    </row>
    <row r="9" spans="1:45" ht="15.75" hidden="1" x14ac:dyDescent="0.25">
      <c r="A9" s="131"/>
      <c r="B9" s="133"/>
      <c r="C9" s="134"/>
      <c r="D9" s="145"/>
      <c r="E9" s="132"/>
      <c r="F9" s="144"/>
      <c r="G9" s="178"/>
      <c r="H9" s="203"/>
      <c r="I9" s="130"/>
      <c r="J9" s="208">
        <f t="shared" si="0"/>
        <v>0</v>
      </c>
      <c r="K9" s="288"/>
      <c r="L9" s="178"/>
      <c r="M9" s="178"/>
      <c r="N9" s="178"/>
      <c r="O9" s="178"/>
      <c r="P9" s="178"/>
      <c r="Q9" s="178"/>
      <c r="R9" s="178"/>
      <c r="S9" s="178"/>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S9" s="298"/>
    </row>
    <row r="10" spans="1:45" ht="15.75" x14ac:dyDescent="0.25">
      <c r="A10" s="131"/>
      <c r="B10" s="133"/>
      <c r="C10" s="134" t="s">
        <v>81</v>
      </c>
      <c r="D10" s="145" t="s">
        <v>340</v>
      </c>
      <c r="E10" s="132" t="s">
        <v>291</v>
      </c>
      <c r="F10" s="144"/>
      <c r="G10" s="178"/>
      <c r="H10" s="203">
        <v>0</v>
      </c>
      <c r="I10" s="130">
        <v>0</v>
      </c>
      <c r="J10" s="208">
        <f t="shared" si="0"/>
        <v>0</v>
      </c>
      <c r="K10" s="288"/>
      <c r="L10" s="178"/>
      <c r="M10" s="178"/>
      <c r="N10" s="178"/>
      <c r="O10" s="178"/>
      <c r="P10" s="178"/>
      <c r="Q10" s="178"/>
      <c r="R10" s="178"/>
      <c r="S10" s="178"/>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250"/>
      <c r="AR10" s="259"/>
      <c r="AS10" s="298"/>
    </row>
    <row r="11" spans="1:45" ht="15.75" hidden="1" x14ac:dyDescent="0.25">
      <c r="A11" s="131"/>
      <c r="B11" s="133"/>
      <c r="C11" s="134"/>
      <c r="D11" s="145"/>
      <c r="E11" s="132" t="s">
        <v>292</v>
      </c>
      <c r="F11" s="144"/>
      <c r="G11" s="178"/>
      <c r="H11" s="203">
        <v>0</v>
      </c>
      <c r="I11" s="130">
        <v>0</v>
      </c>
      <c r="J11" s="208">
        <f t="shared" si="0"/>
        <v>0</v>
      </c>
      <c r="K11" s="288"/>
      <c r="L11" s="178"/>
      <c r="M11" s="178"/>
      <c r="N11" s="178"/>
      <c r="O11" s="178"/>
      <c r="P11" s="178"/>
      <c r="Q11" s="178"/>
      <c r="R11" s="178"/>
      <c r="S11" s="178"/>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250"/>
      <c r="AR11" s="259"/>
      <c r="AS11" s="298"/>
    </row>
    <row r="12" spans="1:45" ht="15.75" hidden="1" x14ac:dyDescent="0.25">
      <c r="A12" s="131"/>
      <c r="B12" s="133"/>
      <c r="C12" s="134"/>
      <c r="D12" s="145"/>
      <c r="J12" s="208">
        <f t="shared" si="0"/>
        <v>0</v>
      </c>
      <c r="K12" s="288"/>
      <c r="L12" s="178"/>
      <c r="M12" s="178"/>
      <c r="N12" s="178"/>
      <c r="O12" s="178"/>
      <c r="P12" s="178"/>
      <c r="Q12" s="178"/>
      <c r="R12" s="178"/>
      <c r="S12" s="178"/>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250"/>
      <c r="AR12" s="259"/>
      <c r="AS12" s="298"/>
    </row>
    <row r="13" spans="1:45" ht="15.75" hidden="1" x14ac:dyDescent="0.25">
      <c r="A13" s="131"/>
      <c r="B13" s="133"/>
      <c r="C13" s="134"/>
      <c r="D13" s="145"/>
      <c r="E13" s="132"/>
      <c r="F13" s="144"/>
      <c r="G13" s="178"/>
      <c r="H13" s="203"/>
      <c r="I13" s="130"/>
      <c r="J13" s="208">
        <f t="shared" si="0"/>
        <v>0</v>
      </c>
      <c r="K13" s="288"/>
      <c r="L13" s="178"/>
      <c r="M13" s="178"/>
      <c r="N13" s="178"/>
      <c r="O13" s="178"/>
      <c r="P13" s="178"/>
      <c r="Q13" s="178"/>
      <c r="R13" s="178"/>
      <c r="S13" s="178"/>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250"/>
      <c r="AR13" s="259"/>
      <c r="AS13" s="298"/>
    </row>
    <row r="14" spans="1:45" ht="15.75" hidden="1" x14ac:dyDescent="0.25">
      <c r="A14" s="131"/>
      <c r="B14" s="133"/>
      <c r="C14" s="134"/>
      <c r="D14" s="145"/>
      <c r="E14" s="132"/>
      <c r="F14" s="144"/>
      <c r="G14" s="178"/>
      <c r="H14" s="203"/>
      <c r="I14" s="130"/>
      <c r="J14" s="208">
        <f t="shared" si="0"/>
        <v>0</v>
      </c>
      <c r="K14" s="288"/>
      <c r="L14" s="178"/>
      <c r="M14" s="178"/>
      <c r="N14" s="178"/>
      <c r="O14" s="178"/>
      <c r="P14" s="178"/>
      <c r="Q14" s="178"/>
      <c r="R14" s="178"/>
      <c r="S14" s="178"/>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250"/>
      <c r="AR14" s="259"/>
      <c r="AS14" s="298"/>
    </row>
    <row r="15" spans="1:45" ht="30" x14ac:dyDescent="0.25">
      <c r="A15" s="131"/>
      <c r="B15" s="133"/>
      <c r="C15" s="134" t="s">
        <v>10</v>
      </c>
      <c r="D15" s="179" t="s">
        <v>563</v>
      </c>
      <c r="E15" s="181" t="s">
        <v>293</v>
      </c>
      <c r="F15" s="171" t="s">
        <v>564</v>
      </c>
      <c r="G15" s="178" t="s">
        <v>335</v>
      </c>
      <c r="H15" s="205">
        <v>750</v>
      </c>
      <c r="I15" s="180">
        <v>3500</v>
      </c>
      <c r="J15" s="208">
        <f t="shared" si="0"/>
        <v>26.25</v>
      </c>
      <c r="K15" s="178">
        <v>3500</v>
      </c>
      <c r="L15" s="178"/>
      <c r="M15" s="178"/>
      <c r="N15" s="178">
        <v>1750</v>
      </c>
      <c r="O15" s="178">
        <v>1750</v>
      </c>
      <c r="P15" s="178"/>
      <c r="Q15" s="178"/>
      <c r="R15" s="178"/>
      <c r="S15" s="178"/>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250"/>
      <c r="AR15" s="259">
        <v>26</v>
      </c>
      <c r="AS15" s="298">
        <v>26</v>
      </c>
    </row>
    <row r="16" spans="1:45" ht="15.75" x14ac:dyDescent="0.25">
      <c r="A16" s="131"/>
      <c r="B16" s="133"/>
      <c r="E16" s="132"/>
      <c r="F16" s="177"/>
      <c r="G16" s="178"/>
      <c r="H16" s="203"/>
      <c r="I16" s="130"/>
      <c r="J16" s="208">
        <f t="shared" si="0"/>
        <v>0</v>
      </c>
      <c r="K16" s="288"/>
      <c r="L16" s="178"/>
      <c r="M16" s="178"/>
      <c r="N16" s="178"/>
      <c r="O16" s="178"/>
      <c r="P16" s="178"/>
      <c r="Q16" s="178"/>
      <c r="R16" s="178"/>
      <c r="S16" s="178"/>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250"/>
      <c r="AR16" s="259"/>
      <c r="AS16" s="298"/>
    </row>
    <row r="17" spans="1:45" ht="15.75" x14ac:dyDescent="0.25">
      <c r="A17" s="131"/>
      <c r="B17" s="133"/>
      <c r="C17" s="134" t="s">
        <v>152</v>
      </c>
      <c r="D17" s="145" t="s">
        <v>341</v>
      </c>
      <c r="E17" s="132" t="s">
        <v>321</v>
      </c>
      <c r="F17" s="144" t="s">
        <v>342</v>
      </c>
      <c r="G17" s="178" t="s">
        <v>249</v>
      </c>
      <c r="H17" s="203">
        <v>125000</v>
      </c>
      <c r="I17" s="130">
        <v>175</v>
      </c>
      <c r="J17" s="208">
        <f t="shared" si="0"/>
        <v>218.75</v>
      </c>
      <c r="K17" s="288">
        <v>175</v>
      </c>
      <c r="L17" s="178"/>
      <c r="M17" s="178"/>
      <c r="N17" s="178"/>
      <c r="O17" s="178"/>
      <c r="P17" s="178"/>
      <c r="Q17" s="178">
        <v>50</v>
      </c>
      <c r="R17" s="241">
        <v>75</v>
      </c>
      <c r="S17" s="178">
        <v>50</v>
      </c>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250"/>
      <c r="AR17" s="259">
        <v>219</v>
      </c>
      <c r="AS17" s="298"/>
    </row>
    <row r="18" spans="1:45" ht="15.75" x14ac:dyDescent="0.25">
      <c r="A18" s="131"/>
      <c r="B18" s="133"/>
      <c r="C18" s="134"/>
      <c r="D18" s="145"/>
      <c r="E18" s="132" t="s">
        <v>322</v>
      </c>
      <c r="F18" s="144" t="s">
        <v>343</v>
      </c>
      <c r="G18" s="178" t="s">
        <v>249</v>
      </c>
      <c r="H18" s="203">
        <v>100000</v>
      </c>
      <c r="I18" s="130">
        <v>500</v>
      </c>
      <c r="J18" s="208">
        <f t="shared" si="0"/>
        <v>500</v>
      </c>
      <c r="K18" s="288">
        <v>500</v>
      </c>
      <c r="L18" s="178"/>
      <c r="M18" s="178"/>
      <c r="N18" s="178"/>
      <c r="O18" s="178"/>
      <c r="P18" s="178"/>
      <c r="Q18" s="178">
        <v>125</v>
      </c>
      <c r="R18" s="178">
        <v>175</v>
      </c>
      <c r="S18" s="178">
        <v>200</v>
      </c>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250"/>
      <c r="AR18" s="259">
        <v>500</v>
      </c>
      <c r="AS18" s="298"/>
    </row>
    <row r="19" spans="1:45" ht="15.75" x14ac:dyDescent="0.25">
      <c r="A19" s="131"/>
      <c r="B19" s="133"/>
      <c r="C19" s="134"/>
      <c r="D19" s="145"/>
      <c r="E19" s="132" t="s">
        <v>323</v>
      </c>
      <c r="F19" s="144" t="s">
        <v>344</v>
      </c>
      <c r="G19" s="178" t="s">
        <v>249</v>
      </c>
      <c r="H19" s="203">
        <v>100000</v>
      </c>
      <c r="I19" s="130">
        <v>13</v>
      </c>
      <c r="J19" s="208">
        <f t="shared" si="0"/>
        <v>13</v>
      </c>
      <c r="K19" s="288"/>
      <c r="L19" s="178"/>
      <c r="M19" s="178"/>
      <c r="N19" s="178"/>
      <c r="O19" s="178"/>
      <c r="P19" s="178"/>
      <c r="Q19" s="178"/>
      <c r="R19" s="178"/>
      <c r="S19" s="178"/>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250"/>
      <c r="AR19" s="259"/>
      <c r="AS19" s="298"/>
    </row>
    <row r="20" spans="1:45" s="220" customFormat="1" ht="30" x14ac:dyDescent="0.25">
      <c r="A20" s="217"/>
      <c r="B20" s="218"/>
      <c r="C20" s="142"/>
      <c r="D20" s="157"/>
      <c r="E20" s="143" t="s">
        <v>324</v>
      </c>
      <c r="F20" s="221" t="s">
        <v>347</v>
      </c>
      <c r="G20" s="178" t="s">
        <v>249</v>
      </c>
      <c r="H20" s="208">
        <v>25000</v>
      </c>
      <c r="I20" s="172">
        <v>40</v>
      </c>
      <c r="J20" s="208">
        <f t="shared" si="0"/>
        <v>10</v>
      </c>
      <c r="K20" s="178"/>
      <c r="L20" s="178"/>
      <c r="M20" s="178">
        <v>40</v>
      </c>
      <c r="O20" s="178"/>
      <c r="P20" s="178"/>
      <c r="Q20" s="178"/>
      <c r="R20" s="178"/>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251"/>
      <c r="AR20" s="260">
        <v>10</v>
      </c>
      <c r="AS20" s="299">
        <v>10</v>
      </c>
    </row>
    <row r="21" spans="1:45" ht="15.75" x14ac:dyDescent="0.25">
      <c r="A21" s="131"/>
      <c r="B21" s="133"/>
      <c r="C21" s="134"/>
      <c r="D21" s="145"/>
      <c r="E21" s="132" t="s">
        <v>325</v>
      </c>
      <c r="F21" s="144" t="s">
        <v>345</v>
      </c>
      <c r="G21" s="178" t="s">
        <v>249</v>
      </c>
      <c r="H21" s="203">
        <v>250000</v>
      </c>
      <c r="I21" s="130">
        <v>13</v>
      </c>
      <c r="J21" s="208">
        <f t="shared" si="0"/>
        <v>32.5</v>
      </c>
      <c r="K21" s="288">
        <v>13</v>
      </c>
      <c r="L21" s="178"/>
      <c r="M21" s="178"/>
      <c r="N21" s="178"/>
      <c r="O21" s="178"/>
      <c r="P21" s="178"/>
      <c r="Q21" s="178"/>
      <c r="R21" s="178"/>
      <c r="S21" s="178"/>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250"/>
      <c r="AR21" s="259"/>
      <c r="AS21" s="298"/>
    </row>
    <row r="22" spans="1:45" ht="15.75" x14ac:dyDescent="0.25">
      <c r="A22" s="131"/>
      <c r="B22" s="133"/>
      <c r="C22" s="134"/>
      <c r="D22" s="145"/>
      <c r="E22" s="132" t="s">
        <v>326</v>
      </c>
      <c r="F22" s="144" t="s">
        <v>346</v>
      </c>
      <c r="G22" s="178" t="s">
        <v>249</v>
      </c>
      <c r="H22" s="203">
        <v>15000000</v>
      </c>
      <c r="I22" s="130">
        <v>1</v>
      </c>
      <c r="J22" s="208">
        <f t="shared" si="0"/>
        <v>150</v>
      </c>
      <c r="K22" s="288"/>
      <c r="L22" s="178"/>
      <c r="M22" s="178"/>
      <c r="N22" s="178"/>
      <c r="O22" s="178"/>
      <c r="P22" s="178"/>
      <c r="Q22" s="178"/>
      <c r="R22" s="178"/>
      <c r="S22" s="178"/>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250"/>
      <c r="AR22" s="259"/>
      <c r="AS22" s="298"/>
    </row>
    <row r="23" spans="1:45" ht="15.75" x14ac:dyDescent="0.25">
      <c r="A23" s="131"/>
      <c r="B23" s="133"/>
      <c r="C23" s="134"/>
      <c r="D23" s="145"/>
      <c r="E23" s="132" t="s">
        <v>331</v>
      </c>
      <c r="F23" s="144" t="s">
        <v>558</v>
      </c>
      <c r="G23" s="178" t="s">
        <v>249</v>
      </c>
      <c r="H23" s="203">
        <v>450000</v>
      </c>
      <c r="I23" s="130">
        <v>75</v>
      </c>
      <c r="J23" s="208">
        <f t="shared" si="0"/>
        <v>337.5</v>
      </c>
      <c r="K23" s="288">
        <v>75</v>
      </c>
      <c r="L23" s="178"/>
      <c r="M23" s="178"/>
      <c r="N23" s="178"/>
      <c r="O23" s="178"/>
      <c r="P23" s="178"/>
      <c r="Q23" s="178"/>
      <c r="R23" s="178">
        <v>75</v>
      </c>
      <c r="S23" s="178"/>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250"/>
      <c r="AR23" s="259">
        <v>338</v>
      </c>
      <c r="AS23" s="298"/>
    </row>
    <row r="24" spans="1:45" ht="30.75" customHeight="1" x14ac:dyDescent="0.25">
      <c r="A24" s="131"/>
      <c r="B24" s="133"/>
      <c r="C24" s="134"/>
      <c r="D24" s="145"/>
      <c r="E24" s="132" t="s">
        <v>332</v>
      </c>
      <c r="F24" s="162" t="s">
        <v>625</v>
      </c>
      <c r="G24" s="178" t="s">
        <v>249</v>
      </c>
      <c r="H24" s="203">
        <v>125000</v>
      </c>
      <c r="I24" s="130">
        <v>6</v>
      </c>
      <c r="J24" s="208">
        <f t="shared" si="0"/>
        <v>7.5</v>
      </c>
      <c r="K24" s="288"/>
      <c r="L24" s="178"/>
      <c r="M24" s="178"/>
      <c r="N24" s="178"/>
      <c r="O24" s="178"/>
      <c r="P24" s="178"/>
      <c r="Q24" s="178"/>
      <c r="R24" s="178"/>
      <c r="S24" s="178"/>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250"/>
      <c r="AR24" s="259"/>
      <c r="AS24" s="298"/>
    </row>
    <row r="25" spans="1:45" ht="15.75" x14ac:dyDescent="0.25">
      <c r="A25" s="131"/>
      <c r="B25" s="133"/>
      <c r="C25" s="134"/>
      <c r="D25" s="145"/>
      <c r="E25" s="132" t="s">
        <v>629</v>
      </c>
      <c r="F25" s="144" t="s">
        <v>436</v>
      </c>
      <c r="G25" s="178" t="s">
        <v>249</v>
      </c>
      <c r="H25" s="203">
        <v>5000</v>
      </c>
      <c r="I25" s="130">
        <v>20</v>
      </c>
      <c r="J25" s="208">
        <f t="shared" si="0"/>
        <v>1</v>
      </c>
      <c r="K25" s="288"/>
      <c r="L25" s="178"/>
      <c r="M25" s="178">
        <v>20</v>
      </c>
      <c r="O25" s="178"/>
      <c r="P25" s="178"/>
      <c r="Q25" s="178"/>
      <c r="R25" s="178"/>
      <c r="S25" s="178"/>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250"/>
      <c r="AR25" s="259">
        <v>1</v>
      </c>
      <c r="AS25" s="298"/>
    </row>
    <row r="26" spans="1:45" ht="15.75" x14ac:dyDescent="0.25">
      <c r="A26" s="131"/>
      <c r="B26" s="133"/>
      <c r="C26" s="134"/>
      <c r="D26" s="145"/>
      <c r="E26" s="132" t="s">
        <v>630</v>
      </c>
      <c r="F26" s="162" t="s">
        <v>626</v>
      </c>
      <c r="G26" s="178" t="s">
        <v>249</v>
      </c>
      <c r="H26" s="203">
        <v>300000</v>
      </c>
      <c r="I26" s="130">
        <v>3</v>
      </c>
      <c r="J26" s="208">
        <f t="shared" si="0"/>
        <v>9</v>
      </c>
      <c r="K26" s="288"/>
      <c r="L26" s="178"/>
      <c r="M26" s="178"/>
      <c r="N26" s="178"/>
      <c r="O26" s="178"/>
      <c r="P26" s="178"/>
      <c r="Q26" s="178"/>
      <c r="R26" s="178"/>
      <c r="S26" s="178"/>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250"/>
      <c r="AR26" s="259"/>
      <c r="AS26" s="298"/>
    </row>
    <row r="27" spans="1:45" ht="15.75" x14ac:dyDescent="0.25">
      <c r="A27" s="131"/>
      <c r="B27" s="133"/>
      <c r="C27" s="134"/>
      <c r="D27" s="145"/>
      <c r="E27" s="132" t="s">
        <v>631</v>
      </c>
      <c r="F27" s="162" t="s">
        <v>627</v>
      </c>
      <c r="G27" s="178" t="s">
        <v>249</v>
      </c>
      <c r="H27" s="203">
        <v>500000</v>
      </c>
      <c r="I27" s="130">
        <v>1</v>
      </c>
      <c r="J27" s="208">
        <f t="shared" si="0"/>
        <v>5</v>
      </c>
      <c r="K27" s="288"/>
      <c r="L27" s="178"/>
      <c r="M27" s="178"/>
      <c r="N27" s="178"/>
      <c r="O27" s="178"/>
      <c r="P27" s="178"/>
      <c r="Q27" s="178"/>
      <c r="R27" s="178"/>
      <c r="S27" s="178"/>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250"/>
      <c r="AR27" s="259"/>
      <c r="AS27" s="298"/>
    </row>
    <row r="28" spans="1:45" ht="15.75" x14ac:dyDescent="0.25">
      <c r="A28" s="131"/>
      <c r="B28" s="133"/>
      <c r="C28" s="134"/>
      <c r="D28" s="145"/>
      <c r="E28" s="132" t="s">
        <v>632</v>
      </c>
      <c r="F28" s="162" t="s">
        <v>628</v>
      </c>
      <c r="G28" s="178" t="s">
        <v>249</v>
      </c>
      <c r="H28" s="203">
        <v>10000</v>
      </c>
      <c r="I28" s="130">
        <v>20</v>
      </c>
      <c r="J28" s="208">
        <f t="shared" si="0"/>
        <v>2</v>
      </c>
      <c r="K28" s="288"/>
      <c r="L28" s="178"/>
      <c r="M28" s="178"/>
      <c r="N28" s="178"/>
      <c r="O28" s="178"/>
      <c r="P28" s="178"/>
      <c r="Q28" s="178"/>
      <c r="R28" s="178"/>
      <c r="S28" s="178"/>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250"/>
      <c r="AR28" s="259"/>
      <c r="AS28" s="298"/>
    </row>
    <row r="29" spans="1:45" ht="15.75" x14ac:dyDescent="0.25">
      <c r="A29" s="131"/>
      <c r="B29" s="133"/>
      <c r="C29" s="134"/>
      <c r="D29" s="145"/>
      <c r="E29" s="132"/>
      <c r="F29" s="162"/>
      <c r="G29" s="178"/>
      <c r="H29" s="203"/>
      <c r="I29" s="130"/>
      <c r="J29" s="208">
        <f t="shared" si="0"/>
        <v>0</v>
      </c>
      <c r="K29" s="288"/>
      <c r="L29" s="178"/>
      <c r="M29" s="178"/>
      <c r="N29" s="178"/>
      <c r="O29" s="178"/>
      <c r="P29" s="178"/>
      <c r="Q29" s="178"/>
      <c r="R29" s="178"/>
      <c r="S29" s="178"/>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250"/>
      <c r="AR29" s="259"/>
      <c r="AS29" s="298"/>
    </row>
    <row r="30" spans="1:45" ht="15.75" x14ac:dyDescent="0.25">
      <c r="A30" s="131"/>
      <c r="B30" s="133"/>
      <c r="C30" s="134" t="s">
        <v>333</v>
      </c>
      <c r="D30" s="145" t="s">
        <v>358</v>
      </c>
      <c r="E30" s="132" t="s">
        <v>439</v>
      </c>
      <c r="F30" s="144" t="s">
        <v>359</v>
      </c>
      <c r="G30" s="178" t="s">
        <v>250</v>
      </c>
      <c r="H30" s="203"/>
      <c r="I30" s="130">
        <v>0</v>
      </c>
      <c r="J30" s="208">
        <f t="shared" si="0"/>
        <v>0</v>
      </c>
      <c r="K30" s="288"/>
      <c r="L30" s="178"/>
      <c r="M30" s="178"/>
      <c r="N30" s="178"/>
      <c r="O30" s="178"/>
      <c r="P30" s="178"/>
      <c r="Q30" s="178"/>
      <c r="R30" s="178"/>
      <c r="S30" s="178"/>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250"/>
      <c r="AR30" s="259"/>
      <c r="AS30" s="298"/>
    </row>
    <row r="31" spans="1:45" s="220" customFormat="1" ht="27.75" customHeight="1" x14ac:dyDescent="0.25">
      <c r="A31" s="217"/>
      <c r="B31" s="218"/>
      <c r="C31" s="142"/>
      <c r="D31" s="157"/>
      <c r="E31" s="143" t="s">
        <v>440</v>
      </c>
      <c r="F31" s="221" t="s">
        <v>576</v>
      </c>
      <c r="G31" s="178" t="s">
        <v>250</v>
      </c>
      <c r="H31" s="208">
        <v>75000</v>
      </c>
      <c r="I31" s="172">
        <v>600</v>
      </c>
      <c r="J31" s="208">
        <f t="shared" si="0"/>
        <v>450</v>
      </c>
      <c r="K31" s="178">
        <v>600</v>
      </c>
      <c r="L31" s="178"/>
      <c r="M31" s="178">
        <v>200</v>
      </c>
      <c r="N31" s="178">
        <v>200</v>
      </c>
      <c r="O31" s="178">
        <v>200</v>
      </c>
      <c r="P31" s="178"/>
      <c r="Q31" s="178"/>
      <c r="R31" s="178"/>
      <c r="S31" s="178"/>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251"/>
      <c r="AR31" s="260">
        <v>450</v>
      </c>
      <c r="AS31" s="299">
        <v>450</v>
      </c>
    </row>
    <row r="32" spans="1:45" ht="30" x14ac:dyDescent="0.25">
      <c r="A32" s="131"/>
      <c r="B32" s="133"/>
      <c r="C32" s="134"/>
      <c r="D32" s="145"/>
      <c r="E32" s="132" t="s">
        <v>441</v>
      </c>
      <c r="F32" s="144" t="s">
        <v>577</v>
      </c>
      <c r="G32" s="178" t="s">
        <v>250</v>
      </c>
      <c r="H32" s="203">
        <v>300000</v>
      </c>
      <c r="I32" s="130">
        <v>150</v>
      </c>
      <c r="J32" s="208">
        <f t="shared" si="0"/>
        <v>450</v>
      </c>
      <c r="K32" s="288">
        <v>150</v>
      </c>
      <c r="L32" s="178"/>
      <c r="M32" s="178">
        <v>50</v>
      </c>
      <c r="N32" s="178">
        <v>50</v>
      </c>
      <c r="O32" s="178">
        <v>50</v>
      </c>
      <c r="P32" s="178"/>
      <c r="Q32" s="178"/>
      <c r="R32" s="178"/>
      <c r="S32" s="178"/>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250"/>
      <c r="AR32" s="259">
        <v>450</v>
      </c>
      <c r="AS32" s="298">
        <v>450</v>
      </c>
    </row>
    <row r="33" spans="1:45" ht="30" x14ac:dyDescent="0.25">
      <c r="A33" s="131"/>
      <c r="B33" s="133"/>
      <c r="C33" s="134"/>
      <c r="D33" s="145"/>
      <c r="E33" s="132" t="s">
        <v>607</v>
      </c>
      <c r="F33" s="183" t="s">
        <v>604</v>
      </c>
      <c r="G33" s="242" t="s">
        <v>250</v>
      </c>
      <c r="H33" s="213">
        <v>50000</v>
      </c>
      <c r="I33" s="185">
        <v>10</v>
      </c>
      <c r="J33" s="208">
        <f t="shared" si="0"/>
        <v>5</v>
      </c>
      <c r="K33" s="288"/>
      <c r="L33" s="178"/>
      <c r="M33" s="178"/>
      <c r="N33" s="178"/>
      <c r="O33" s="178"/>
      <c r="P33" s="178"/>
      <c r="Q33" s="178"/>
      <c r="R33" s="178"/>
      <c r="S33" s="178"/>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250"/>
      <c r="AR33" s="259"/>
      <c r="AS33" s="298"/>
    </row>
    <row r="34" spans="1:45" ht="15.75" x14ac:dyDescent="0.25">
      <c r="A34" s="131"/>
      <c r="B34" s="133"/>
      <c r="C34" s="134"/>
      <c r="D34" s="145"/>
      <c r="E34" s="132" t="s">
        <v>608</v>
      </c>
      <c r="F34" s="183" t="s">
        <v>605</v>
      </c>
      <c r="G34" s="242" t="s">
        <v>250</v>
      </c>
      <c r="H34" s="213">
        <v>100000</v>
      </c>
      <c r="I34" s="185">
        <v>10</v>
      </c>
      <c r="J34" s="208">
        <f t="shared" si="0"/>
        <v>10</v>
      </c>
      <c r="K34" s="288"/>
      <c r="L34" s="178"/>
      <c r="M34" s="178"/>
      <c r="N34" s="178"/>
      <c r="O34" s="178"/>
      <c r="P34" s="178"/>
      <c r="Q34" s="178"/>
      <c r="R34" s="178"/>
      <c r="S34" s="178"/>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250"/>
      <c r="AR34" s="259"/>
      <c r="AS34" s="298"/>
    </row>
    <row r="35" spans="1:45" ht="30" x14ac:dyDescent="0.25">
      <c r="A35" s="131"/>
      <c r="B35" s="133"/>
      <c r="C35" s="134"/>
      <c r="D35" s="145"/>
      <c r="E35" s="132" t="s">
        <v>609</v>
      </c>
      <c r="F35" s="191" t="s">
        <v>606</v>
      </c>
      <c r="G35" s="178" t="s">
        <v>250</v>
      </c>
      <c r="H35" s="203">
        <v>50000</v>
      </c>
      <c r="I35" s="130">
        <v>15</v>
      </c>
      <c r="J35" s="208">
        <f t="shared" si="0"/>
        <v>7.5</v>
      </c>
      <c r="K35" s="288"/>
      <c r="L35" s="178"/>
      <c r="M35" s="178"/>
      <c r="N35" s="178"/>
      <c r="O35" s="178"/>
      <c r="P35" s="178"/>
      <c r="Q35" s="178"/>
      <c r="R35" s="178"/>
      <c r="S35" s="178"/>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250"/>
      <c r="AR35" s="259"/>
      <c r="AS35" s="298"/>
    </row>
    <row r="36" spans="1:45" ht="45" x14ac:dyDescent="0.25">
      <c r="A36" s="131"/>
      <c r="B36" s="133"/>
      <c r="C36" s="134"/>
      <c r="D36" s="145"/>
      <c r="E36" s="132" t="s">
        <v>615</v>
      </c>
      <c r="F36" s="144" t="s">
        <v>610</v>
      </c>
      <c r="G36" s="178" t="s">
        <v>250</v>
      </c>
      <c r="H36" s="203">
        <v>75000</v>
      </c>
      <c r="I36" s="130">
        <v>50</v>
      </c>
      <c r="J36" s="208">
        <f t="shared" si="0"/>
        <v>37.5</v>
      </c>
      <c r="K36" s="288"/>
      <c r="L36" s="178"/>
      <c r="M36" s="178"/>
      <c r="N36" s="178"/>
      <c r="O36" s="178"/>
      <c r="P36" s="178"/>
      <c r="Q36" s="178"/>
      <c r="R36" s="178"/>
      <c r="S36" s="178"/>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250"/>
      <c r="AR36" s="259"/>
      <c r="AS36" s="298"/>
    </row>
    <row r="37" spans="1:45" ht="30" x14ac:dyDescent="0.25">
      <c r="A37" s="131"/>
      <c r="B37" s="133"/>
      <c r="C37" s="134"/>
      <c r="D37" s="145"/>
      <c r="E37" s="132" t="s">
        <v>621</v>
      </c>
      <c r="F37" s="144" t="s">
        <v>496</v>
      </c>
      <c r="G37" s="178" t="s">
        <v>249</v>
      </c>
      <c r="H37" s="203">
        <v>5000</v>
      </c>
      <c r="I37" s="130">
        <v>736</v>
      </c>
      <c r="J37" s="208">
        <f t="shared" si="0"/>
        <v>36.799999999999997</v>
      </c>
      <c r="K37" s="288"/>
      <c r="L37" s="178"/>
      <c r="M37" s="178"/>
      <c r="N37" s="178"/>
      <c r="O37" s="178"/>
      <c r="P37" s="178"/>
      <c r="Q37" s="178"/>
      <c r="R37" s="178"/>
      <c r="S37" s="178"/>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250"/>
      <c r="AR37" s="259"/>
      <c r="AS37" s="298"/>
    </row>
    <row r="38" spans="1:45" ht="15.75" x14ac:dyDescent="0.25">
      <c r="A38" s="131"/>
      <c r="B38" s="133"/>
      <c r="C38" s="134"/>
      <c r="D38" s="145"/>
      <c r="E38" s="132"/>
      <c r="F38" s="144"/>
      <c r="G38" s="178"/>
      <c r="H38" s="203"/>
      <c r="I38" s="130"/>
      <c r="J38" s="208">
        <f t="shared" si="0"/>
        <v>0</v>
      </c>
      <c r="K38" s="288"/>
      <c r="L38" s="178"/>
      <c r="M38" s="178"/>
      <c r="N38" s="178"/>
      <c r="O38" s="178"/>
      <c r="P38" s="178"/>
      <c r="Q38" s="178"/>
      <c r="R38" s="178"/>
      <c r="S38" s="178"/>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250"/>
      <c r="AR38" s="259"/>
      <c r="AS38" s="298"/>
    </row>
    <row r="39" spans="1:45" ht="15.75" x14ac:dyDescent="0.25">
      <c r="A39" s="131"/>
      <c r="B39" s="133"/>
      <c r="C39" s="134" t="s">
        <v>348</v>
      </c>
      <c r="D39" s="145" t="s">
        <v>329</v>
      </c>
      <c r="E39" s="132" t="s">
        <v>455</v>
      </c>
      <c r="F39" s="144" t="s">
        <v>282</v>
      </c>
      <c r="G39" s="178" t="s">
        <v>250</v>
      </c>
      <c r="H39" s="203">
        <v>0</v>
      </c>
      <c r="I39" s="130">
        <v>0</v>
      </c>
      <c r="J39" s="208">
        <f t="shared" si="0"/>
        <v>0</v>
      </c>
      <c r="K39" s="288"/>
      <c r="L39" s="178"/>
      <c r="M39" s="178"/>
      <c r="N39" s="178"/>
      <c r="O39" s="178"/>
      <c r="P39" s="178"/>
      <c r="Q39" s="178"/>
      <c r="R39" s="178"/>
      <c r="S39" s="178"/>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250"/>
      <c r="AR39" s="259"/>
      <c r="AS39" s="298"/>
    </row>
    <row r="40" spans="1:45" ht="15.75" x14ac:dyDescent="0.25">
      <c r="A40" s="131"/>
      <c r="B40" s="133"/>
      <c r="C40" s="130"/>
      <c r="D40" s="144"/>
      <c r="E40" s="132" t="s">
        <v>456</v>
      </c>
      <c r="F40" s="144" t="s">
        <v>283</v>
      </c>
      <c r="G40" s="178" t="s">
        <v>249</v>
      </c>
      <c r="H40" s="203">
        <v>0</v>
      </c>
      <c r="I40" s="130">
        <v>0</v>
      </c>
      <c r="J40" s="208">
        <f t="shared" si="0"/>
        <v>0</v>
      </c>
      <c r="K40" s="288"/>
      <c r="L40" s="178"/>
      <c r="M40" s="178"/>
      <c r="N40" s="178"/>
      <c r="O40" s="178"/>
      <c r="P40" s="178"/>
      <c r="Q40" s="178"/>
      <c r="R40" s="178"/>
      <c r="S40" s="178"/>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250"/>
      <c r="AR40" s="259"/>
      <c r="AS40" s="298"/>
    </row>
    <row r="41" spans="1:45" ht="30" x14ac:dyDescent="0.25">
      <c r="A41" s="131"/>
      <c r="B41" s="133"/>
      <c r="C41" s="134" t="s">
        <v>360</v>
      </c>
      <c r="D41" s="145" t="s">
        <v>330</v>
      </c>
      <c r="E41" s="132" t="s">
        <v>457</v>
      </c>
      <c r="F41" s="138" t="s">
        <v>294</v>
      </c>
      <c r="G41" s="178" t="s">
        <v>249</v>
      </c>
      <c r="H41" s="203">
        <v>0</v>
      </c>
      <c r="I41" s="130">
        <v>0</v>
      </c>
      <c r="J41" s="208">
        <f t="shared" si="0"/>
        <v>0</v>
      </c>
      <c r="K41" s="288"/>
      <c r="L41" s="178"/>
      <c r="M41" s="178"/>
      <c r="N41" s="178"/>
      <c r="O41" s="178"/>
      <c r="P41" s="178"/>
      <c r="Q41" s="178"/>
      <c r="R41" s="178"/>
      <c r="S41" s="178"/>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250"/>
      <c r="AR41" s="259"/>
      <c r="AS41" s="298"/>
    </row>
    <row r="42" spans="1:45" ht="15.75" x14ac:dyDescent="0.25">
      <c r="A42" s="131"/>
      <c r="B42" s="133"/>
      <c r="C42" s="134"/>
      <c r="D42" s="145"/>
      <c r="E42" s="132" t="s">
        <v>458</v>
      </c>
      <c r="F42" s="138" t="s">
        <v>370</v>
      </c>
      <c r="G42" s="178" t="s">
        <v>249</v>
      </c>
      <c r="H42" s="203">
        <v>750000</v>
      </c>
      <c r="I42" s="130">
        <v>5</v>
      </c>
      <c r="J42" s="208">
        <f t="shared" si="0"/>
        <v>37.5</v>
      </c>
      <c r="K42" s="288"/>
      <c r="L42" s="178"/>
      <c r="M42" s="178"/>
      <c r="N42" s="178"/>
      <c r="O42" s="178"/>
      <c r="P42" s="178"/>
      <c r="Q42" s="178"/>
      <c r="R42" s="178"/>
      <c r="S42" s="178"/>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250"/>
      <c r="AR42" s="285"/>
      <c r="AS42" s="298"/>
    </row>
    <row r="43" spans="1:45" ht="15.75" x14ac:dyDescent="0.25">
      <c r="A43" s="131"/>
      <c r="B43" s="133"/>
      <c r="C43" s="134"/>
      <c r="D43" s="145"/>
      <c r="E43" s="132" t="s">
        <v>459</v>
      </c>
      <c r="F43" s="138" t="s">
        <v>371</v>
      </c>
      <c r="G43" s="178" t="s">
        <v>249</v>
      </c>
      <c r="H43" s="203">
        <v>40000</v>
      </c>
      <c r="I43" s="130">
        <v>5</v>
      </c>
      <c r="J43" s="208">
        <f t="shared" si="0"/>
        <v>2</v>
      </c>
      <c r="K43" s="288"/>
      <c r="L43" s="178"/>
      <c r="M43" s="178">
        <v>4</v>
      </c>
      <c r="N43" s="178"/>
      <c r="O43" s="178"/>
      <c r="P43" s="178"/>
      <c r="Q43" s="178"/>
      <c r="R43" s="178"/>
      <c r="S43" s="178"/>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250"/>
      <c r="AR43" s="285">
        <f>(H43*M43)/100000</f>
        <v>1.6</v>
      </c>
      <c r="AS43" s="298">
        <v>1.6</v>
      </c>
    </row>
    <row r="44" spans="1:45" ht="15.75" x14ac:dyDescent="0.25">
      <c r="A44" s="131"/>
      <c r="B44" s="133"/>
      <c r="C44" s="134"/>
      <c r="D44" s="145"/>
      <c r="E44" s="132" t="s">
        <v>460</v>
      </c>
      <c r="F44" s="138" t="s">
        <v>372</v>
      </c>
      <c r="G44" s="178" t="s">
        <v>249</v>
      </c>
      <c r="H44" s="203">
        <v>0</v>
      </c>
      <c r="I44" s="130">
        <v>0</v>
      </c>
      <c r="J44" s="208">
        <f t="shared" si="0"/>
        <v>0</v>
      </c>
      <c r="K44" s="288"/>
      <c r="L44" s="178"/>
      <c r="M44" s="178"/>
      <c r="N44" s="178"/>
      <c r="O44" s="178"/>
      <c r="P44" s="178"/>
      <c r="Q44" s="178"/>
      <c r="R44" s="178"/>
      <c r="S44" s="178"/>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250"/>
      <c r="AR44" s="285">
        <f t="shared" ref="AR44:AR64" si="1">(H44*M44)/100000</f>
        <v>0</v>
      </c>
      <c r="AS44" s="298">
        <v>0</v>
      </c>
    </row>
    <row r="45" spans="1:45" ht="15.75" x14ac:dyDescent="0.25">
      <c r="A45" s="131"/>
      <c r="B45" s="133"/>
      <c r="C45" s="134"/>
      <c r="D45" s="145"/>
      <c r="E45" s="132" t="s">
        <v>461</v>
      </c>
      <c r="F45" s="138" t="s">
        <v>373</v>
      </c>
      <c r="G45" s="178" t="s">
        <v>249</v>
      </c>
      <c r="H45" s="203">
        <v>0</v>
      </c>
      <c r="I45" s="130">
        <v>0</v>
      </c>
      <c r="J45" s="208">
        <f t="shared" si="0"/>
        <v>0</v>
      </c>
      <c r="K45" s="288"/>
      <c r="L45" s="178"/>
      <c r="M45" s="178"/>
      <c r="N45" s="178"/>
      <c r="O45" s="178"/>
      <c r="P45" s="178"/>
      <c r="Q45" s="178"/>
      <c r="R45" s="178"/>
      <c r="S45" s="178"/>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250"/>
      <c r="AR45" s="285">
        <f t="shared" si="1"/>
        <v>0</v>
      </c>
      <c r="AS45" s="298">
        <v>0</v>
      </c>
    </row>
    <row r="46" spans="1:45" ht="15.75" x14ac:dyDescent="0.25">
      <c r="A46" s="131"/>
      <c r="B46" s="133"/>
      <c r="C46" s="134"/>
      <c r="D46" s="145"/>
      <c r="E46" s="132" t="s">
        <v>462</v>
      </c>
      <c r="F46" s="138" t="s">
        <v>295</v>
      </c>
      <c r="G46" s="178" t="s">
        <v>249</v>
      </c>
      <c r="H46" s="203">
        <v>125000</v>
      </c>
      <c r="I46" s="130">
        <v>5</v>
      </c>
      <c r="J46" s="208">
        <f t="shared" si="0"/>
        <v>6.25</v>
      </c>
      <c r="K46" s="288"/>
      <c r="L46" s="178"/>
      <c r="M46" s="178">
        <v>4</v>
      </c>
      <c r="N46" s="178"/>
      <c r="O46" s="178"/>
      <c r="P46" s="178"/>
      <c r="Q46" s="178"/>
      <c r="R46" s="178"/>
      <c r="S46" s="178"/>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250"/>
      <c r="AR46" s="285">
        <f t="shared" si="1"/>
        <v>5</v>
      </c>
      <c r="AS46" s="298">
        <v>5</v>
      </c>
    </row>
    <row r="47" spans="1:45" ht="15.75" x14ac:dyDescent="0.25">
      <c r="A47" s="131"/>
      <c r="B47" s="133"/>
      <c r="C47" s="134"/>
      <c r="D47" s="145"/>
      <c r="E47" s="132" t="s">
        <v>463</v>
      </c>
      <c r="F47" s="138" t="s">
        <v>296</v>
      </c>
      <c r="G47" s="178" t="s">
        <v>249</v>
      </c>
      <c r="H47" s="203">
        <v>150000</v>
      </c>
      <c r="I47" s="130">
        <v>5</v>
      </c>
      <c r="J47" s="208">
        <f t="shared" si="0"/>
        <v>7.5</v>
      </c>
      <c r="K47" s="288"/>
      <c r="L47" s="178"/>
      <c r="M47" s="178">
        <v>4</v>
      </c>
      <c r="N47" s="178"/>
      <c r="O47" s="178"/>
      <c r="P47" s="178"/>
      <c r="Q47" s="178"/>
      <c r="R47" s="178"/>
      <c r="S47" s="178"/>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250"/>
      <c r="AR47" s="285">
        <f t="shared" si="1"/>
        <v>6</v>
      </c>
      <c r="AS47" s="298">
        <v>6</v>
      </c>
    </row>
    <row r="48" spans="1:45" ht="15.75" x14ac:dyDescent="0.25">
      <c r="A48" s="131"/>
      <c r="B48" s="133"/>
      <c r="C48" s="134"/>
      <c r="D48" s="145"/>
      <c r="E48" s="132" t="s">
        <v>464</v>
      </c>
      <c r="F48" s="138" t="s">
        <v>297</v>
      </c>
      <c r="G48" s="178" t="s">
        <v>249</v>
      </c>
      <c r="H48" s="203">
        <v>150000</v>
      </c>
      <c r="I48" s="130">
        <v>5</v>
      </c>
      <c r="J48" s="208">
        <f t="shared" si="0"/>
        <v>7.5</v>
      </c>
      <c r="K48" s="288"/>
      <c r="L48" s="178"/>
      <c r="M48" s="178">
        <v>4</v>
      </c>
      <c r="N48" s="178"/>
      <c r="O48" s="178"/>
      <c r="P48" s="178"/>
      <c r="Q48" s="178"/>
      <c r="R48" s="178"/>
      <c r="S48" s="178"/>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250"/>
      <c r="AR48" s="285">
        <f t="shared" si="1"/>
        <v>6</v>
      </c>
      <c r="AS48" s="298">
        <v>6</v>
      </c>
    </row>
    <row r="49" spans="1:45" ht="15.75" x14ac:dyDescent="0.25">
      <c r="A49" s="131"/>
      <c r="B49" s="133"/>
      <c r="C49" s="134"/>
      <c r="D49" s="145"/>
      <c r="E49" s="132" t="s">
        <v>465</v>
      </c>
      <c r="F49" s="138" t="s">
        <v>298</v>
      </c>
      <c r="G49" s="178" t="s">
        <v>249</v>
      </c>
      <c r="H49" s="203">
        <v>150000</v>
      </c>
      <c r="I49" s="130">
        <v>5</v>
      </c>
      <c r="J49" s="208">
        <f t="shared" si="0"/>
        <v>7.5</v>
      </c>
      <c r="K49" s="288"/>
      <c r="L49" s="178"/>
      <c r="M49" s="178">
        <v>4</v>
      </c>
      <c r="N49" s="178"/>
      <c r="O49" s="178"/>
      <c r="P49" s="178"/>
      <c r="Q49" s="178"/>
      <c r="R49" s="178"/>
      <c r="S49" s="178"/>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250"/>
      <c r="AR49" s="285">
        <f t="shared" si="1"/>
        <v>6</v>
      </c>
      <c r="AS49" s="298">
        <v>6</v>
      </c>
    </row>
    <row r="50" spans="1:45" ht="15.75" x14ac:dyDescent="0.25">
      <c r="A50" s="131"/>
      <c r="B50" s="133"/>
      <c r="C50" s="134"/>
      <c r="D50" s="145"/>
      <c r="E50" s="132" t="s">
        <v>466</v>
      </c>
      <c r="F50" s="138" t="s">
        <v>299</v>
      </c>
      <c r="G50" s="178" t="s">
        <v>249</v>
      </c>
      <c r="H50" s="203">
        <v>40000</v>
      </c>
      <c r="I50" s="130">
        <v>5</v>
      </c>
      <c r="J50" s="208">
        <f t="shared" si="0"/>
        <v>2</v>
      </c>
      <c r="K50" s="288"/>
      <c r="L50" s="178"/>
      <c r="M50" s="178">
        <v>4</v>
      </c>
      <c r="N50" s="178"/>
      <c r="O50" s="178"/>
      <c r="P50" s="178"/>
      <c r="Q50" s="178"/>
      <c r="R50" s="178"/>
      <c r="S50" s="178"/>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250"/>
      <c r="AR50" s="285">
        <f t="shared" si="1"/>
        <v>1.6</v>
      </c>
      <c r="AS50" s="298">
        <v>1.6</v>
      </c>
    </row>
    <row r="51" spans="1:45" ht="15.75" x14ac:dyDescent="0.25">
      <c r="A51" s="131"/>
      <c r="B51" s="133"/>
      <c r="C51" s="134"/>
      <c r="D51" s="145"/>
      <c r="E51" s="132" t="s">
        <v>467</v>
      </c>
      <c r="F51" s="138" t="s">
        <v>300</v>
      </c>
      <c r="G51" s="178" t="s">
        <v>249</v>
      </c>
      <c r="H51" s="203">
        <v>40000</v>
      </c>
      <c r="I51" s="130">
        <v>5</v>
      </c>
      <c r="J51" s="208">
        <f t="shared" si="0"/>
        <v>2</v>
      </c>
      <c r="K51" s="288"/>
      <c r="L51" s="178"/>
      <c r="M51" s="178">
        <v>4</v>
      </c>
      <c r="N51" s="178"/>
      <c r="O51" s="178"/>
      <c r="P51" s="178"/>
      <c r="Q51" s="178"/>
      <c r="R51" s="178"/>
      <c r="S51" s="178"/>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250"/>
      <c r="AR51" s="285">
        <f t="shared" si="1"/>
        <v>1.6</v>
      </c>
      <c r="AS51" s="298">
        <v>1.6</v>
      </c>
    </row>
    <row r="52" spans="1:45" ht="15.75" x14ac:dyDescent="0.25">
      <c r="A52" s="131"/>
      <c r="B52" s="133"/>
      <c r="C52" s="134"/>
      <c r="D52" s="145"/>
      <c r="E52" s="132" t="s">
        <v>468</v>
      </c>
      <c r="F52" s="138" t="s">
        <v>301</v>
      </c>
      <c r="G52" s="178" t="s">
        <v>249</v>
      </c>
      <c r="H52" s="203">
        <v>835000</v>
      </c>
      <c r="I52" s="130">
        <v>5</v>
      </c>
      <c r="J52" s="208">
        <f t="shared" si="0"/>
        <v>41.75</v>
      </c>
      <c r="K52" s="288"/>
      <c r="L52" s="178"/>
      <c r="M52" s="178">
        <v>4</v>
      </c>
      <c r="N52" s="178"/>
      <c r="O52" s="178"/>
      <c r="P52" s="178"/>
      <c r="Q52" s="178"/>
      <c r="R52" s="178"/>
      <c r="S52" s="178"/>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250"/>
      <c r="AR52" s="285">
        <f t="shared" si="1"/>
        <v>33.4</v>
      </c>
      <c r="AS52" s="298">
        <v>33.4</v>
      </c>
    </row>
    <row r="53" spans="1:45" ht="15.75" x14ac:dyDescent="0.25">
      <c r="A53" s="131"/>
      <c r="B53" s="133"/>
      <c r="C53" s="134"/>
      <c r="D53" s="145"/>
      <c r="E53" s="132" t="s">
        <v>469</v>
      </c>
      <c r="F53" s="138" t="s">
        <v>302</v>
      </c>
      <c r="G53" s="178" t="s">
        <v>249</v>
      </c>
      <c r="H53" s="203">
        <v>122000</v>
      </c>
      <c r="I53" s="130">
        <v>5</v>
      </c>
      <c r="J53" s="208">
        <f t="shared" si="0"/>
        <v>6.1</v>
      </c>
      <c r="K53" s="288"/>
      <c r="L53" s="178"/>
      <c r="M53" s="178">
        <v>4</v>
      </c>
      <c r="N53" s="178"/>
      <c r="O53" s="178"/>
      <c r="P53" s="178"/>
      <c r="Q53" s="178"/>
      <c r="R53" s="178"/>
      <c r="S53" s="178"/>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250"/>
      <c r="AR53" s="285">
        <f t="shared" si="1"/>
        <v>4.88</v>
      </c>
      <c r="AS53" s="298">
        <v>4.88</v>
      </c>
    </row>
    <row r="54" spans="1:45" ht="15.75" x14ac:dyDescent="0.25">
      <c r="A54" s="131"/>
      <c r="B54" s="133"/>
      <c r="C54" s="134"/>
      <c r="D54" s="145"/>
      <c r="E54" s="132" t="s">
        <v>470</v>
      </c>
      <c r="F54" s="138" t="s">
        <v>303</v>
      </c>
      <c r="G54" s="178" t="s">
        <v>249</v>
      </c>
      <c r="H54" s="203">
        <v>122000</v>
      </c>
      <c r="I54" s="130">
        <v>5</v>
      </c>
      <c r="J54" s="208">
        <f t="shared" si="0"/>
        <v>6.1</v>
      </c>
      <c r="K54" s="288"/>
      <c r="L54" s="178"/>
      <c r="M54" s="178">
        <v>4</v>
      </c>
      <c r="N54" s="178"/>
      <c r="O54" s="178"/>
      <c r="P54" s="178"/>
      <c r="Q54" s="178"/>
      <c r="R54" s="178"/>
      <c r="S54" s="178"/>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250"/>
      <c r="AR54" s="285">
        <f t="shared" si="1"/>
        <v>4.88</v>
      </c>
      <c r="AS54" s="298">
        <v>4.88</v>
      </c>
    </row>
    <row r="55" spans="1:45" ht="15.75" x14ac:dyDescent="0.25">
      <c r="A55" s="131"/>
      <c r="B55" s="133"/>
      <c r="C55" s="134"/>
      <c r="D55" s="145"/>
      <c r="E55" s="132" t="s">
        <v>471</v>
      </c>
      <c r="F55" s="138" t="s">
        <v>304</v>
      </c>
      <c r="G55" s="178" t="s">
        <v>249</v>
      </c>
      <c r="H55" s="203">
        <v>110000</v>
      </c>
      <c r="I55" s="130">
        <v>5</v>
      </c>
      <c r="J55" s="208">
        <f t="shared" si="0"/>
        <v>5.5</v>
      </c>
      <c r="K55" s="288"/>
      <c r="L55" s="178"/>
      <c r="M55" s="178">
        <v>4</v>
      </c>
      <c r="N55" s="178"/>
      <c r="O55" s="178"/>
      <c r="P55" s="178"/>
      <c r="Q55" s="178"/>
      <c r="R55" s="178"/>
      <c r="S55" s="178"/>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250"/>
      <c r="AR55" s="285">
        <f t="shared" si="1"/>
        <v>4.4000000000000004</v>
      </c>
      <c r="AS55" s="298">
        <v>4.4000000000000004</v>
      </c>
    </row>
    <row r="56" spans="1:45" ht="15.75" x14ac:dyDescent="0.25">
      <c r="A56" s="131"/>
      <c r="B56" s="133"/>
      <c r="C56" s="134"/>
      <c r="D56" s="145"/>
      <c r="E56" s="132" t="s">
        <v>472</v>
      </c>
      <c r="F56" s="138" t="s">
        <v>305</v>
      </c>
      <c r="G56" s="178" t="s">
        <v>249</v>
      </c>
      <c r="H56" s="203">
        <v>380000</v>
      </c>
      <c r="I56" s="130">
        <v>5</v>
      </c>
      <c r="J56" s="208">
        <f t="shared" si="0"/>
        <v>19</v>
      </c>
      <c r="K56" s="288"/>
      <c r="L56" s="178"/>
      <c r="M56" s="178">
        <v>4</v>
      </c>
      <c r="N56" s="178"/>
      <c r="O56" s="178"/>
      <c r="P56" s="178"/>
      <c r="Q56" s="178"/>
      <c r="R56" s="178"/>
      <c r="S56" s="178"/>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250"/>
      <c r="AR56" s="285">
        <f t="shared" si="1"/>
        <v>15.2</v>
      </c>
      <c r="AS56" s="298">
        <v>15.2</v>
      </c>
    </row>
    <row r="57" spans="1:45" ht="15.75" x14ac:dyDescent="0.25">
      <c r="A57" s="131"/>
      <c r="B57" s="133"/>
      <c r="C57" s="134"/>
      <c r="D57" s="145"/>
      <c r="E57" s="132" t="s">
        <v>473</v>
      </c>
      <c r="F57" s="138" t="s">
        <v>306</v>
      </c>
      <c r="G57" s="178" t="s">
        <v>249</v>
      </c>
      <c r="H57" s="203">
        <v>75000</v>
      </c>
      <c r="I57" s="130">
        <v>5</v>
      </c>
      <c r="J57" s="208">
        <f t="shared" si="0"/>
        <v>3.75</v>
      </c>
      <c r="K57" s="288"/>
      <c r="L57" s="178"/>
      <c r="M57" s="178">
        <v>4</v>
      </c>
      <c r="N57" s="178"/>
      <c r="O57" s="178"/>
      <c r="P57" s="178"/>
      <c r="Q57" s="178"/>
      <c r="R57" s="178"/>
      <c r="S57" s="178"/>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250"/>
      <c r="AR57" s="285">
        <f t="shared" si="1"/>
        <v>3</v>
      </c>
      <c r="AS57" s="298">
        <v>3</v>
      </c>
    </row>
    <row r="58" spans="1:45" ht="15.75" x14ac:dyDescent="0.25">
      <c r="A58" s="131"/>
      <c r="B58" s="133"/>
      <c r="C58" s="134"/>
      <c r="D58" s="145"/>
      <c r="E58" s="132" t="s">
        <v>474</v>
      </c>
      <c r="F58" s="138" t="s">
        <v>307</v>
      </c>
      <c r="G58" s="178" t="s">
        <v>249</v>
      </c>
      <c r="H58" s="206">
        <v>50000</v>
      </c>
      <c r="I58" s="130">
        <v>5</v>
      </c>
      <c r="J58" s="208">
        <f t="shared" si="0"/>
        <v>2.5</v>
      </c>
      <c r="K58" s="288"/>
      <c r="L58" s="178"/>
      <c r="M58" s="178">
        <v>4</v>
      </c>
      <c r="N58" s="178"/>
      <c r="O58" s="178"/>
      <c r="P58" s="178"/>
      <c r="Q58" s="178"/>
      <c r="R58" s="178"/>
      <c r="S58" s="178"/>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250"/>
      <c r="AR58" s="285">
        <f t="shared" si="1"/>
        <v>2</v>
      </c>
      <c r="AS58" s="298">
        <v>2</v>
      </c>
    </row>
    <row r="59" spans="1:45" ht="15.75" x14ac:dyDescent="0.25">
      <c r="A59" s="131"/>
      <c r="B59" s="133"/>
      <c r="C59" s="134"/>
      <c r="D59" s="145"/>
      <c r="E59" s="132" t="s">
        <v>475</v>
      </c>
      <c r="F59" s="138" t="s">
        <v>308</v>
      </c>
      <c r="G59" s="178" t="s">
        <v>249</v>
      </c>
      <c r="H59" s="203">
        <v>900000</v>
      </c>
      <c r="I59" s="130">
        <v>5</v>
      </c>
      <c r="J59" s="208">
        <f t="shared" si="0"/>
        <v>45</v>
      </c>
      <c r="K59" s="288"/>
      <c r="L59" s="178"/>
      <c r="M59" s="178">
        <v>4</v>
      </c>
      <c r="N59" s="178"/>
      <c r="O59" s="178"/>
      <c r="P59" s="178"/>
      <c r="Q59" s="178"/>
      <c r="R59" s="178"/>
      <c r="S59" s="178"/>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250"/>
      <c r="AR59" s="285">
        <f t="shared" si="1"/>
        <v>36</v>
      </c>
      <c r="AS59" s="298">
        <v>36</v>
      </c>
    </row>
    <row r="60" spans="1:45" ht="15.75" x14ac:dyDescent="0.25">
      <c r="A60" s="131"/>
      <c r="B60" s="133"/>
      <c r="C60" s="134"/>
      <c r="D60" s="145"/>
      <c r="E60" s="132" t="s">
        <v>476</v>
      </c>
      <c r="F60" s="138" t="s">
        <v>309</v>
      </c>
      <c r="G60" s="178" t="s">
        <v>249</v>
      </c>
      <c r="H60" s="203">
        <v>150000</v>
      </c>
      <c r="I60" s="130">
        <v>5</v>
      </c>
      <c r="J60" s="208">
        <f t="shared" si="0"/>
        <v>7.5</v>
      </c>
      <c r="K60" s="288"/>
      <c r="L60" s="178"/>
      <c r="M60" s="178">
        <v>4</v>
      </c>
      <c r="N60" s="178"/>
      <c r="O60" s="178"/>
      <c r="P60" s="178"/>
      <c r="Q60" s="178"/>
      <c r="R60" s="178"/>
      <c r="S60" s="178"/>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250"/>
      <c r="AR60" s="285">
        <f t="shared" si="1"/>
        <v>6</v>
      </c>
      <c r="AS60" s="298">
        <v>6</v>
      </c>
    </row>
    <row r="61" spans="1:45" ht="30" x14ac:dyDescent="0.25">
      <c r="A61" s="131"/>
      <c r="B61" s="133"/>
      <c r="C61" s="134"/>
      <c r="D61" s="145"/>
      <c r="E61" s="132" t="s">
        <v>477</v>
      </c>
      <c r="F61" s="138" t="s">
        <v>376</v>
      </c>
      <c r="G61" s="178" t="s">
        <v>249</v>
      </c>
      <c r="H61" s="203">
        <v>0</v>
      </c>
      <c r="I61" s="130">
        <v>0</v>
      </c>
      <c r="J61" s="208">
        <f t="shared" si="0"/>
        <v>0</v>
      </c>
      <c r="K61" s="288"/>
      <c r="L61" s="178"/>
      <c r="M61" s="178">
        <v>4</v>
      </c>
      <c r="N61" s="178"/>
      <c r="O61" s="178"/>
      <c r="P61" s="178"/>
      <c r="Q61" s="178"/>
      <c r="R61" s="178"/>
      <c r="S61" s="178"/>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250"/>
      <c r="AR61" s="285">
        <f t="shared" si="1"/>
        <v>0</v>
      </c>
      <c r="AS61" s="298">
        <v>0</v>
      </c>
    </row>
    <row r="62" spans="1:45" ht="15.75" x14ac:dyDescent="0.25">
      <c r="A62" s="131"/>
      <c r="B62" s="133"/>
      <c r="C62" s="134"/>
      <c r="D62" s="145"/>
      <c r="E62" s="132" t="s">
        <v>478</v>
      </c>
      <c r="F62" s="138" t="s">
        <v>310</v>
      </c>
      <c r="G62" s="178" t="s">
        <v>249</v>
      </c>
      <c r="H62" s="203">
        <v>40000</v>
      </c>
      <c r="I62" s="130">
        <v>5</v>
      </c>
      <c r="J62" s="208">
        <f t="shared" si="0"/>
        <v>2</v>
      </c>
      <c r="K62" s="288"/>
      <c r="L62" s="178"/>
      <c r="M62" s="178">
        <v>4</v>
      </c>
      <c r="N62" s="178"/>
      <c r="O62" s="178"/>
      <c r="P62" s="178"/>
      <c r="Q62" s="178"/>
      <c r="R62" s="178"/>
      <c r="S62" s="178"/>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250"/>
      <c r="AR62" s="285">
        <f t="shared" si="1"/>
        <v>1.6</v>
      </c>
      <c r="AS62" s="298">
        <v>1.6</v>
      </c>
    </row>
    <row r="63" spans="1:45" ht="15.75" x14ac:dyDescent="0.25">
      <c r="A63" s="131"/>
      <c r="B63" s="133"/>
      <c r="C63" s="134"/>
      <c r="D63" s="145"/>
      <c r="E63" s="132" t="s">
        <v>479</v>
      </c>
      <c r="F63" s="138" t="s">
        <v>311</v>
      </c>
      <c r="G63" s="178" t="s">
        <v>249</v>
      </c>
      <c r="H63" s="203">
        <v>1350000</v>
      </c>
      <c r="I63" s="130">
        <v>5</v>
      </c>
      <c r="J63" s="208">
        <f t="shared" si="0"/>
        <v>67.5</v>
      </c>
      <c r="K63" s="288"/>
      <c r="L63" s="178"/>
      <c r="M63" s="178">
        <v>4</v>
      </c>
      <c r="N63" s="178"/>
      <c r="O63" s="178"/>
      <c r="P63" s="178"/>
      <c r="Q63" s="178"/>
      <c r="R63" s="178"/>
      <c r="S63" s="178"/>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250"/>
      <c r="AR63" s="285">
        <f t="shared" si="1"/>
        <v>54</v>
      </c>
      <c r="AS63" s="298">
        <v>54</v>
      </c>
    </row>
    <row r="64" spans="1:45" ht="15.75" x14ac:dyDescent="0.25">
      <c r="A64" s="131"/>
      <c r="B64" s="133"/>
      <c r="C64" s="134"/>
      <c r="D64" s="145"/>
      <c r="E64" s="132" t="s">
        <v>480</v>
      </c>
      <c r="F64" s="117" t="s">
        <v>312</v>
      </c>
      <c r="G64" s="178" t="s">
        <v>249</v>
      </c>
      <c r="H64" s="203">
        <v>1000000</v>
      </c>
      <c r="I64" s="130">
        <v>5</v>
      </c>
      <c r="J64" s="208">
        <f t="shared" si="0"/>
        <v>50</v>
      </c>
      <c r="K64" s="288"/>
      <c r="L64" s="178"/>
      <c r="M64" s="178">
        <v>4</v>
      </c>
      <c r="N64" s="178"/>
      <c r="O64" s="178"/>
      <c r="P64" s="178"/>
      <c r="Q64" s="178"/>
      <c r="R64" s="178"/>
      <c r="S64" s="178"/>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250"/>
      <c r="AR64" s="285">
        <f t="shared" si="1"/>
        <v>40</v>
      </c>
      <c r="AS64" s="298">
        <v>40</v>
      </c>
    </row>
    <row r="65" spans="1:45" ht="15.75" x14ac:dyDescent="0.25">
      <c r="A65" s="131"/>
      <c r="B65" s="133"/>
      <c r="C65" s="134"/>
      <c r="D65" s="145"/>
      <c r="E65" s="132"/>
      <c r="F65" s="144"/>
      <c r="G65" s="178"/>
      <c r="H65" s="203">
        <v>0</v>
      </c>
      <c r="I65" s="130">
        <v>0</v>
      </c>
      <c r="J65" s="208">
        <f t="shared" si="0"/>
        <v>0</v>
      </c>
      <c r="K65" s="288"/>
      <c r="L65" s="178"/>
      <c r="M65" s="178"/>
      <c r="N65" s="178"/>
      <c r="O65" s="178"/>
      <c r="P65" s="178"/>
      <c r="Q65" s="178"/>
      <c r="R65" s="178"/>
      <c r="S65" s="178"/>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250"/>
      <c r="AR65" s="259"/>
      <c r="AS65" s="298"/>
    </row>
    <row r="66" spans="1:45" ht="15.75" x14ac:dyDescent="0.25">
      <c r="A66" s="131"/>
      <c r="B66" s="133"/>
      <c r="C66" s="134" t="s">
        <v>361</v>
      </c>
      <c r="D66" s="145" t="s">
        <v>272</v>
      </c>
      <c r="E66" s="132" t="s">
        <v>481</v>
      </c>
      <c r="F66" s="144" t="s">
        <v>316</v>
      </c>
      <c r="G66" s="178" t="s">
        <v>249</v>
      </c>
      <c r="H66" s="203">
        <v>0</v>
      </c>
      <c r="I66" s="130">
        <v>0</v>
      </c>
      <c r="J66" s="208">
        <f t="shared" si="0"/>
        <v>0</v>
      </c>
      <c r="K66" s="288"/>
      <c r="L66" s="178"/>
      <c r="M66" s="178"/>
      <c r="N66" s="178"/>
      <c r="O66" s="178"/>
      <c r="P66" s="178"/>
      <c r="Q66" s="178"/>
      <c r="R66" s="178"/>
      <c r="S66" s="178"/>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250"/>
      <c r="AR66" s="259"/>
      <c r="AS66" s="298"/>
    </row>
    <row r="67" spans="1:45" ht="15.75" x14ac:dyDescent="0.25">
      <c r="A67" s="131"/>
      <c r="C67" s="130"/>
      <c r="D67" s="144"/>
      <c r="E67" s="132" t="s">
        <v>482</v>
      </c>
      <c r="F67" s="144" t="s">
        <v>317</v>
      </c>
      <c r="G67" s="178" t="s">
        <v>249</v>
      </c>
      <c r="H67" s="203">
        <v>0</v>
      </c>
      <c r="I67" s="130">
        <v>0</v>
      </c>
      <c r="J67" s="208">
        <f t="shared" si="0"/>
        <v>0</v>
      </c>
      <c r="K67" s="288"/>
      <c r="L67" s="178"/>
      <c r="M67" s="178"/>
      <c r="N67" s="178"/>
      <c r="O67" s="178"/>
      <c r="P67" s="178"/>
      <c r="Q67" s="178"/>
      <c r="R67" s="178"/>
      <c r="S67" s="178"/>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250"/>
      <c r="AR67" s="259"/>
      <c r="AS67" s="298"/>
    </row>
    <row r="68" spans="1:45" ht="15.75" x14ac:dyDescent="0.25">
      <c r="A68" s="131"/>
      <c r="B68" s="237"/>
      <c r="C68" s="130"/>
      <c r="D68" s="144"/>
      <c r="E68" s="132" t="s">
        <v>483</v>
      </c>
      <c r="F68" s="144" t="s">
        <v>318</v>
      </c>
      <c r="G68" s="178" t="s">
        <v>249</v>
      </c>
      <c r="H68" s="203">
        <v>0</v>
      </c>
      <c r="I68" s="130">
        <v>0</v>
      </c>
      <c r="J68" s="208">
        <f t="shared" ref="J68:J130" si="2">(H68*I68)/100000</f>
        <v>0</v>
      </c>
      <c r="K68" s="288"/>
      <c r="L68" s="178"/>
      <c r="M68" s="178"/>
      <c r="N68" s="178"/>
      <c r="O68" s="178"/>
      <c r="P68" s="178"/>
      <c r="Q68" s="178"/>
      <c r="R68" s="178"/>
      <c r="S68" s="178"/>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250"/>
      <c r="AR68" s="259"/>
      <c r="AS68" s="298"/>
    </row>
    <row r="69" spans="1:45" ht="15.75" x14ac:dyDescent="0.25">
      <c r="A69" s="131"/>
      <c r="B69" s="133"/>
      <c r="C69" s="134"/>
      <c r="D69" s="145"/>
      <c r="E69" s="132" t="s">
        <v>484</v>
      </c>
      <c r="F69" s="144" t="s">
        <v>319</v>
      </c>
      <c r="G69" s="178" t="s">
        <v>249</v>
      </c>
      <c r="H69" s="203">
        <v>40000</v>
      </c>
      <c r="I69" s="130">
        <v>40</v>
      </c>
      <c r="J69" s="208">
        <f t="shared" si="2"/>
        <v>16</v>
      </c>
      <c r="K69" s="178">
        <v>40</v>
      </c>
      <c r="L69" s="178"/>
      <c r="M69" s="178"/>
      <c r="N69" s="178"/>
      <c r="O69" s="241">
        <v>40</v>
      </c>
      <c r="P69" s="178"/>
      <c r="Q69" s="178"/>
      <c r="R69" s="178"/>
      <c r="S69" s="178"/>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250"/>
      <c r="AR69" s="259">
        <v>16</v>
      </c>
      <c r="AS69" s="298">
        <v>16</v>
      </c>
    </row>
    <row r="70" spans="1:45" ht="15.75" x14ac:dyDescent="0.25">
      <c r="A70" s="131"/>
      <c r="B70" s="133"/>
      <c r="C70" s="134"/>
      <c r="D70" s="145"/>
      <c r="E70" s="132" t="s">
        <v>485</v>
      </c>
      <c r="F70" s="144" t="s">
        <v>320</v>
      </c>
      <c r="G70" s="178" t="s">
        <v>249</v>
      </c>
      <c r="H70" s="203">
        <v>1000000</v>
      </c>
      <c r="I70" s="130">
        <v>1</v>
      </c>
      <c r="J70" s="208">
        <f t="shared" si="2"/>
        <v>10</v>
      </c>
      <c r="K70" s="288"/>
      <c r="L70" s="178"/>
      <c r="M70" s="178"/>
      <c r="N70" s="178"/>
      <c r="O70" s="178"/>
      <c r="P70" s="178"/>
      <c r="Q70" s="178"/>
      <c r="R70" s="178"/>
      <c r="S70" s="178"/>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250"/>
      <c r="AR70" s="259"/>
      <c r="AS70" s="298"/>
    </row>
    <row r="71" spans="1:45" ht="15.75" hidden="1" x14ac:dyDescent="0.25">
      <c r="A71" s="131"/>
      <c r="B71" s="133"/>
      <c r="C71" s="134"/>
      <c r="D71" s="145"/>
      <c r="E71" s="130"/>
      <c r="F71" s="144"/>
      <c r="G71" s="178"/>
      <c r="H71" s="203"/>
      <c r="I71" s="130"/>
      <c r="J71" s="208">
        <f t="shared" si="2"/>
        <v>0</v>
      </c>
      <c r="K71" s="288"/>
      <c r="L71" s="178"/>
      <c r="M71" s="178"/>
      <c r="N71" s="178"/>
      <c r="O71" s="178"/>
      <c r="P71" s="178"/>
      <c r="Q71" s="178"/>
      <c r="R71" s="178"/>
      <c r="S71" s="178"/>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250"/>
      <c r="AR71" s="259"/>
      <c r="AS71" s="298"/>
    </row>
    <row r="72" spans="1:45" ht="15.75" x14ac:dyDescent="0.25">
      <c r="A72" s="131"/>
      <c r="B72" s="133"/>
      <c r="C72" s="134" t="s">
        <v>363</v>
      </c>
      <c r="D72" s="145" t="s">
        <v>362</v>
      </c>
      <c r="E72" s="132"/>
      <c r="F72" s="144"/>
      <c r="G72" s="178"/>
      <c r="H72" s="203">
        <v>0</v>
      </c>
      <c r="I72" s="130">
        <v>0</v>
      </c>
      <c r="J72" s="208">
        <f t="shared" si="2"/>
        <v>0</v>
      </c>
      <c r="K72" s="288"/>
      <c r="L72" s="178"/>
      <c r="M72" s="178"/>
      <c r="N72" s="178"/>
      <c r="O72" s="178"/>
      <c r="P72" s="178"/>
      <c r="Q72" s="178"/>
      <c r="R72" s="178"/>
      <c r="S72" s="178"/>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250"/>
      <c r="AR72" s="259"/>
      <c r="AS72" s="298"/>
    </row>
    <row r="73" spans="1:45" ht="15.75" hidden="1" x14ac:dyDescent="0.25">
      <c r="A73" s="131"/>
      <c r="B73" s="133"/>
      <c r="C73" s="134"/>
      <c r="D73" s="145"/>
      <c r="E73" s="132"/>
      <c r="F73" s="144"/>
      <c r="G73" s="178"/>
      <c r="H73" s="203">
        <v>0</v>
      </c>
      <c r="I73" s="130">
        <v>0</v>
      </c>
      <c r="J73" s="208">
        <f t="shared" si="2"/>
        <v>0</v>
      </c>
      <c r="K73" s="288"/>
      <c r="L73" s="178"/>
      <c r="M73" s="178"/>
      <c r="N73" s="178"/>
      <c r="O73" s="178"/>
      <c r="P73" s="178"/>
      <c r="Q73" s="178"/>
      <c r="R73" s="178"/>
      <c r="S73" s="178"/>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250"/>
      <c r="AR73" s="259"/>
      <c r="AS73" s="298"/>
    </row>
    <row r="74" spans="1:45" ht="15.75" customHeight="1" x14ac:dyDescent="0.25">
      <c r="A74" s="131"/>
      <c r="B74" s="133" t="s">
        <v>153</v>
      </c>
      <c r="C74" s="133" t="s">
        <v>362</v>
      </c>
      <c r="D74" s="159" t="s">
        <v>263</v>
      </c>
      <c r="E74" s="136"/>
      <c r="F74" s="144"/>
      <c r="G74" s="178"/>
      <c r="H74" s="203">
        <v>0</v>
      </c>
      <c r="I74" s="130">
        <v>0</v>
      </c>
      <c r="J74" s="208">
        <f t="shared" si="2"/>
        <v>0</v>
      </c>
      <c r="K74" s="288"/>
      <c r="L74" s="178"/>
      <c r="M74" s="178"/>
      <c r="N74" s="178"/>
      <c r="O74" s="178"/>
      <c r="P74" s="178"/>
      <c r="Q74" s="178"/>
      <c r="R74" s="178"/>
      <c r="S74" s="178"/>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250"/>
      <c r="AR74" s="259"/>
      <c r="AS74" s="298"/>
    </row>
    <row r="75" spans="1:45" ht="15.75" hidden="1" x14ac:dyDescent="0.25">
      <c r="A75" s="131"/>
      <c r="B75" s="133"/>
      <c r="C75" s="134" t="s">
        <v>12</v>
      </c>
      <c r="D75" s="145" t="s">
        <v>273</v>
      </c>
      <c r="E75" s="132"/>
      <c r="F75" s="144"/>
      <c r="G75" s="178"/>
      <c r="H75" s="203">
        <v>0</v>
      </c>
      <c r="I75" s="130">
        <v>0</v>
      </c>
      <c r="J75" s="208">
        <f t="shared" si="2"/>
        <v>0</v>
      </c>
      <c r="K75" s="288"/>
      <c r="L75" s="178"/>
      <c r="M75" s="178"/>
      <c r="N75" s="178"/>
      <c r="O75" s="178"/>
      <c r="P75" s="178"/>
      <c r="Q75" s="178"/>
      <c r="R75" s="178"/>
      <c r="S75" s="178"/>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250"/>
      <c r="AR75" s="259"/>
      <c r="AS75" s="298"/>
    </row>
    <row r="76" spans="1:45" ht="15.75" hidden="1" x14ac:dyDescent="0.25">
      <c r="A76" s="131"/>
      <c r="B76" s="133"/>
      <c r="C76" s="134"/>
      <c r="D76" s="145"/>
      <c r="E76" s="132"/>
      <c r="F76" s="144"/>
      <c r="G76" s="178"/>
      <c r="H76" s="203">
        <v>0</v>
      </c>
      <c r="I76" s="130">
        <v>0</v>
      </c>
      <c r="J76" s="208">
        <f t="shared" si="2"/>
        <v>0</v>
      </c>
      <c r="K76" s="288"/>
      <c r="L76" s="178"/>
      <c r="M76" s="178"/>
      <c r="N76" s="178"/>
      <c r="O76" s="178"/>
      <c r="P76" s="178"/>
      <c r="Q76" s="178"/>
      <c r="R76" s="178"/>
      <c r="S76" s="178"/>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250"/>
      <c r="AR76" s="259"/>
      <c r="AS76" s="298"/>
    </row>
    <row r="77" spans="1:45" ht="15.75" hidden="1" x14ac:dyDescent="0.25">
      <c r="A77" s="131"/>
      <c r="B77" s="133"/>
      <c r="C77" s="134" t="s">
        <v>15</v>
      </c>
      <c r="D77" s="145" t="s">
        <v>274</v>
      </c>
      <c r="E77" s="132"/>
      <c r="F77" s="144"/>
      <c r="G77" s="178"/>
      <c r="H77" s="203">
        <v>0</v>
      </c>
      <c r="I77" s="130">
        <v>0</v>
      </c>
      <c r="J77" s="208">
        <f t="shared" si="2"/>
        <v>0</v>
      </c>
      <c r="K77" s="288"/>
      <c r="L77" s="178"/>
      <c r="M77" s="178"/>
      <c r="N77" s="178"/>
      <c r="O77" s="178"/>
      <c r="P77" s="178"/>
      <c r="Q77" s="178"/>
      <c r="R77" s="178"/>
      <c r="S77" s="178"/>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250"/>
      <c r="AR77" s="259"/>
      <c r="AS77" s="298"/>
    </row>
    <row r="78" spans="1:45" ht="15.75" hidden="1" x14ac:dyDescent="0.25">
      <c r="A78" s="131"/>
      <c r="B78" s="133"/>
      <c r="C78" s="134"/>
      <c r="D78" s="145"/>
      <c r="E78" s="132"/>
      <c r="F78" s="144"/>
      <c r="G78" s="178"/>
      <c r="H78" s="203">
        <v>0</v>
      </c>
      <c r="I78" s="130">
        <v>0</v>
      </c>
      <c r="J78" s="208">
        <f t="shared" si="2"/>
        <v>0</v>
      </c>
      <c r="K78" s="288"/>
      <c r="L78" s="178"/>
      <c r="M78" s="178"/>
      <c r="N78" s="178"/>
      <c r="O78" s="178"/>
      <c r="P78" s="178"/>
      <c r="Q78" s="178"/>
      <c r="R78" s="178"/>
      <c r="S78" s="178"/>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250"/>
      <c r="AR78" s="259"/>
      <c r="AS78" s="298"/>
    </row>
    <row r="79" spans="1:45" ht="15.75" hidden="1" x14ac:dyDescent="0.25">
      <c r="A79" s="131"/>
      <c r="B79" s="133"/>
      <c r="C79" s="134"/>
      <c r="D79" s="145"/>
      <c r="J79" s="208">
        <f t="shared" si="2"/>
        <v>0</v>
      </c>
      <c r="K79" s="288"/>
      <c r="L79" s="178"/>
      <c r="M79" s="178"/>
      <c r="N79" s="178"/>
      <c r="O79" s="178"/>
      <c r="P79" s="178"/>
      <c r="Q79" s="178"/>
      <c r="R79" s="178"/>
      <c r="S79" s="178"/>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250"/>
      <c r="AR79" s="259"/>
      <c r="AS79" s="298"/>
    </row>
    <row r="80" spans="1:45" ht="15.75" hidden="1" x14ac:dyDescent="0.25">
      <c r="A80" s="131"/>
      <c r="B80" s="133"/>
      <c r="C80" s="134" t="s">
        <v>18</v>
      </c>
      <c r="D80" s="145" t="s">
        <v>275</v>
      </c>
      <c r="E80" s="132"/>
      <c r="F80" s="144"/>
      <c r="G80" s="178"/>
      <c r="H80" s="203">
        <v>0</v>
      </c>
      <c r="I80" s="130">
        <v>0</v>
      </c>
      <c r="J80" s="208">
        <f t="shared" si="2"/>
        <v>0</v>
      </c>
      <c r="K80" s="288"/>
      <c r="L80" s="178"/>
      <c r="M80" s="178"/>
      <c r="N80" s="178"/>
      <c r="O80" s="178"/>
      <c r="P80" s="178"/>
      <c r="Q80" s="178"/>
      <c r="R80" s="178"/>
      <c r="S80" s="178"/>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250"/>
      <c r="AR80" s="259"/>
      <c r="AS80" s="298"/>
    </row>
    <row r="81" spans="1:45" ht="15.75" hidden="1" x14ac:dyDescent="0.25">
      <c r="A81" s="131"/>
      <c r="B81" s="133"/>
      <c r="C81" s="134"/>
      <c r="D81" s="145"/>
      <c r="E81" s="130"/>
      <c r="F81" s="144"/>
      <c r="G81" s="178"/>
      <c r="H81" s="203"/>
      <c r="I81" s="130"/>
      <c r="J81" s="208">
        <f t="shared" si="2"/>
        <v>0</v>
      </c>
      <c r="K81" s="288"/>
      <c r="L81" s="178"/>
      <c r="M81" s="178"/>
      <c r="N81" s="178"/>
      <c r="O81" s="178"/>
      <c r="P81" s="178"/>
      <c r="Q81" s="178"/>
      <c r="R81" s="178"/>
      <c r="S81" s="178"/>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250"/>
      <c r="AR81" s="259"/>
      <c r="AS81" s="298"/>
    </row>
    <row r="82" spans="1:45" ht="15.75" x14ac:dyDescent="0.25">
      <c r="A82" s="131"/>
      <c r="B82" s="133" t="s">
        <v>155</v>
      </c>
      <c r="C82" s="133" t="s">
        <v>495</v>
      </c>
      <c r="D82" s="196" t="s">
        <v>495</v>
      </c>
      <c r="E82" s="132"/>
      <c r="F82" s="144"/>
      <c r="G82" s="178"/>
      <c r="H82" s="203">
        <v>0</v>
      </c>
      <c r="I82" s="130">
        <v>0</v>
      </c>
      <c r="J82" s="208">
        <f t="shared" si="2"/>
        <v>0</v>
      </c>
      <c r="K82" s="288"/>
      <c r="L82" s="178"/>
      <c r="M82" s="178"/>
      <c r="N82" s="178"/>
      <c r="O82" s="178"/>
      <c r="P82" s="178"/>
      <c r="Q82" s="178"/>
      <c r="R82" s="178"/>
      <c r="S82" s="178"/>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250"/>
      <c r="AR82" s="259"/>
      <c r="AS82" s="298"/>
    </row>
    <row r="83" spans="1:45" ht="15.75" x14ac:dyDescent="0.25">
      <c r="A83" s="131"/>
      <c r="B83" s="133"/>
      <c r="C83" s="134" t="s">
        <v>21</v>
      </c>
      <c r="D83" s="145" t="s">
        <v>352</v>
      </c>
      <c r="E83" s="132"/>
      <c r="F83" s="144"/>
      <c r="G83" s="178"/>
      <c r="H83" s="203">
        <v>0</v>
      </c>
      <c r="I83" s="130">
        <v>0</v>
      </c>
      <c r="J83" s="208">
        <f t="shared" si="2"/>
        <v>0</v>
      </c>
      <c r="K83" s="288"/>
      <c r="L83" s="178"/>
      <c r="M83" s="178"/>
      <c r="N83" s="178"/>
      <c r="O83" s="178"/>
      <c r="P83" s="178"/>
      <c r="Q83" s="178"/>
      <c r="R83" s="178"/>
      <c r="S83" s="178"/>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250"/>
      <c r="AR83" s="259"/>
      <c r="AS83" s="298"/>
    </row>
    <row r="84" spans="1:45" ht="15.75" x14ac:dyDescent="0.25">
      <c r="A84" s="131"/>
      <c r="B84" s="133"/>
      <c r="C84" s="134"/>
      <c r="D84" s="196"/>
      <c r="E84" s="132"/>
      <c r="F84" s="144"/>
      <c r="G84" s="178"/>
      <c r="H84" s="203">
        <v>0</v>
      </c>
      <c r="I84" s="130">
        <v>0</v>
      </c>
      <c r="J84" s="208">
        <f t="shared" si="2"/>
        <v>0</v>
      </c>
      <c r="K84" s="288"/>
      <c r="L84" s="178"/>
      <c r="M84" s="178"/>
      <c r="N84" s="178"/>
      <c r="O84" s="178"/>
      <c r="P84" s="178"/>
      <c r="Q84" s="178"/>
      <c r="R84" s="178"/>
      <c r="S84" s="178"/>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250"/>
      <c r="AR84" s="259"/>
      <c r="AS84" s="298"/>
    </row>
    <row r="85" spans="1:45" ht="15.75" x14ac:dyDescent="0.25">
      <c r="A85" s="131"/>
      <c r="B85" s="133"/>
      <c r="C85" s="134" t="s">
        <v>24</v>
      </c>
      <c r="D85" s="145" t="s">
        <v>353</v>
      </c>
      <c r="E85" s="132"/>
      <c r="F85" s="144"/>
      <c r="G85" s="178"/>
      <c r="H85" s="203">
        <v>0</v>
      </c>
      <c r="I85" s="130">
        <v>0</v>
      </c>
      <c r="J85" s="208">
        <f t="shared" si="2"/>
        <v>0</v>
      </c>
      <c r="K85" s="288"/>
      <c r="L85" s="178"/>
      <c r="M85" s="178"/>
      <c r="N85" s="178"/>
      <c r="O85" s="178"/>
      <c r="P85" s="178"/>
      <c r="Q85" s="178"/>
      <c r="R85" s="178"/>
      <c r="S85" s="178"/>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250"/>
      <c r="AR85" s="259"/>
      <c r="AS85" s="298"/>
    </row>
    <row r="86" spans="1:45" ht="15.75" x14ac:dyDescent="0.25">
      <c r="A86" s="131"/>
      <c r="B86" s="133"/>
      <c r="C86" s="134" t="s">
        <v>27</v>
      </c>
      <c r="D86" s="145" t="s">
        <v>354</v>
      </c>
      <c r="E86" s="132" t="s">
        <v>486</v>
      </c>
      <c r="F86" s="144" t="s">
        <v>334</v>
      </c>
      <c r="G86" s="178" t="s">
        <v>335</v>
      </c>
      <c r="H86" s="203">
        <v>1000000</v>
      </c>
      <c r="I86" s="130">
        <v>1</v>
      </c>
      <c r="J86" s="208">
        <f t="shared" si="2"/>
        <v>10</v>
      </c>
      <c r="K86" s="178">
        <v>1</v>
      </c>
      <c r="L86" s="178"/>
      <c r="M86" s="178"/>
      <c r="N86" s="178"/>
      <c r="O86" s="241">
        <v>1</v>
      </c>
      <c r="P86" s="178"/>
      <c r="Q86" s="178"/>
      <c r="R86" s="178"/>
      <c r="S86" s="178"/>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250"/>
      <c r="AR86" s="259">
        <v>10</v>
      </c>
      <c r="AS86" s="298">
        <v>10</v>
      </c>
    </row>
    <row r="87" spans="1:45" ht="15.75" x14ac:dyDescent="0.25">
      <c r="A87" s="131"/>
      <c r="B87" s="133"/>
      <c r="C87" s="134"/>
      <c r="D87" s="145"/>
      <c r="E87" s="132" t="s">
        <v>487</v>
      </c>
      <c r="F87" s="144" t="s">
        <v>337</v>
      </c>
      <c r="G87" s="178" t="s">
        <v>250</v>
      </c>
      <c r="H87" s="203">
        <v>110000000</v>
      </c>
      <c r="I87" s="130">
        <v>1</v>
      </c>
      <c r="J87" s="208">
        <f t="shared" si="2"/>
        <v>1100</v>
      </c>
      <c r="K87" s="178">
        <v>0.25</v>
      </c>
      <c r="L87" s="178"/>
      <c r="M87" s="178"/>
      <c r="N87" s="178"/>
      <c r="O87" s="178"/>
      <c r="P87" s="178"/>
      <c r="Q87" s="241">
        <v>0.25</v>
      </c>
      <c r="R87" s="178"/>
      <c r="S87" s="178"/>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250"/>
      <c r="AR87" s="259">
        <v>300</v>
      </c>
      <c r="AS87" s="298"/>
    </row>
    <row r="88" spans="1:45" ht="15.75" x14ac:dyDescent="0.25">
      <c r="A88" s="131"/>
      <c r="B88" s="133"/>
      <c r="C88" s="134"/>
      <c r="D88" s="145"/>
      <c r="E88" s="132" t="s">
        <v>587</v>
      </c>
      <c r="F88" s="162" t="s">
        <v>507</v>
      </c>
      <c r="G88" s="178" t="s">
        <v>364</v>
      </c>
      <c r="H88" s="203">
        <v>1500000</v>
      </c>
      <c r="I88" s="130">
        <v>1</v>
      </c>
      <c r="J88" s="208">
        <f t="shared" si="2"/>
        <v>15</v>
      </c>
      <c r="K88" s="288"/>
      <c r="L88" s="178"/>
      <c r="M88" s="178"/>
      <c r="N88" s="178"/>
      <c r="O88" s="178"/>
      <c r="P88" s="178"/>
      <c r="Q88" s="178"/>
      <c r="R88" s="178"/>
      <c r="S88" s="178"/>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250"/>
      <c r="AR88" s="259"/>
      <c r="AS88" s="298"/>
    </row>
    <row r="89" spans="1:45" ht="15.75" x14ac:dyDescent="0.25">
      <c r="A89" s="131"/>
      <c r="B89" s="133"/>
      <c r="C89" s="134"/>
      <c r="D89" s="145"/>
      <c r="E89" s="132" t="s">
        <v>588</v>
      </c>
      <c r="F89" s="162" t="s">
        <v>503</v>
      </c>
      <c r="G89" s="178" t="s">
        <v>364</v>
      </c>
      <c r="H89" s="203">
        <v>1100000</v>
      </c>
      <c r="I89" s="130">
        <v>2</v>
      </c>
      <c r="J89" s="208">
        <f t="shared" si="2"/>
        <v>22</v>
      </c>
      <c r="K89" s="288"/>
      <c r="L89" s="178"/>
      <c r="M89" s="178"/>
      <c r="N89" s="178"/>
      <c r="O89" s="178"/>
      <c r="P89" s="178"/>
      <c r="Q89" s="178"/>
      <c r="R89" s="178"/>
      <c r="S89" s="178"/>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250"/>
      <c r="AR89" s="259"/>
      <c r="AS89" s="298"/>
    </row>
    <row r="90" spans="1:45" ht="15.75" x14ac:dyDescent="0.25">
      <c r="A90" s="131"/>
      <c r="B90" s="133"/>
      <c r="C90" s="134"/>
      <c r="D90" s="145"/>
      <c r="E90" s="132" t="s">
        <v>589</v>
      </c>
      <c r="F90" s="162" t="s">
        <v>501</v>
      </c>
      <c r="G90" s="178" t="s">
        <v>364</v>
      </c>
      <c r="H90" s="203">
        <v>1000000</v>
      </c>
      <c r="I90" s="130">
        <v>5</v>
      </c>
      <c r="J90" s="208">
        <f t="shared" si="2"/>
        <v>50</v>
      </c>
      <c r="K90" s="288"/>
      <c r="L90" s="178"/>
      <c r="M90" s="178"/>
      <c r="N90" s="178"/>
      <c r="O90" s="178"/>
      <c r="P90" s="178"/>
      <c r="Q90" s="178"/>
      <c r="R90" s="178"/>
      <c r="S90" s="178"/>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250"/>
      <c r="AR90" s="259"/>
      <c r="AS90" s="298"/>
    </row>
    <row r="91" spans="1:45" ht="15.75" x14ac:dyDescent="0.25">
      <c r="A91" s="131"/>
      <c r="B91" s="133"/>
      <c r="C91" s="134"/>
      <c r="D91" s="145"/>
      <c r="E91" s="132" t="s">
        <v>590</v>
      </c>
      <c r="F91" s="162" t="s">
        <v>504</v>
      </c>
      <c r="G91" s="178" t="s">
        <v>364</v>
      </c>
      <c r="H91" s="203">
        <v>800000</v>
      </c>
      <c r="I91" s="130">
        <v>1</v>
      </c>
      <c r="J91" s="208">
        <f t="shared" si="2"/>
        <v>8</v>
      </c>
      <c r="K91" s="288"/>
      <c r="L91" s="178"/>
      <c r="M91" s="178"/>
      <c r="N91" s="178"/>
      <c r="O91" s="178"/>
      <c r="P91" s="178"/>
      <c r="Q91" s="178"/>
      <c r="R91" s="178"/>
      <c r="S91" s="178"/>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250"/>
      <c r="AR91" s="259"/>
      <c r="AS91" s="298"/>
    </row>
    <row r="92" spans="1:45" ht="15.75" x14ac:dyDescent="0.25">
      <c r="A92" s="131"/>
      <c r="B92" s="133"/>
      <c r="C92" s="134"/>
      <c r="D92" s="145"/>
      <c r="E92" s="132" t="s">
        <v>591</v>
      </c>
      <c r="F92" s="162" t="s">
        <v>505</v>
      </c>
      <c r="G92" s="178" t="s">
        <v>364</v>
      </c>
      <c r="H92" s="203">
        <v>800000</v>
      </c>
      <c r="I92" s="130">
        <v>5</v>
      </c>
      <c r="J92" s="208">
        <f t="shared" si="2"/>
        <v>40</v>
      </c>
      <c r="K92" s="288"/>
      <c r="L92" s="178"/>
      <c r="M92" s="178"/>
      <c r="N92" s="178"/>
      <c r="O92" s="178"/>
      <c r="P92" s="178"/>
      <c r="Q92" s="178"/>
      <c r="R92" s="178"/>
      <c r="S92" s="178"/>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250"/>
      <c r="AR92" s="259"/>
      <c r="AS92" s="298"/>
    </row>
    <row r="93" spans="1:45" ht="15.75" x14ac:dyDescent="0.25">
      <c r="A93" s="131"/>
      <c r="B93" s="133"/>
      <c r="C93" s="134"/>
      <c r="D93" s="145"/>
      <c r="E93" s="130"/>
      <c r="F93" s="144"/>
      <c r="G93" s="178"/>
      <c r="H93" s="203"/>
      <c r="I93" s="130"/>
      <c r="J93" s="208">
        <f t="shared" si="2"/>
        <v>0</v>
      </c>
      <c r="K93" s="288"/>
      <c r="L93" s="178"/>
      <c r="M93" s="178"/>
      <c r="N93" s="178"/>
      <c r="O93" s="178"/>
      <c r="P93" s="178"/>
      <c r="Q93" s="178"/>
      <c r="R93" s="178"/>
      <c r="S93" s="178"/>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250"/>
      <c r="AR93" s="259"/>
      <c r="AS93" s="298"/>
    </row>
    <row r="94" spans="1:45" ht="15.75" x14ac:dyDescent="0.25">
      <c r="A94" s="131"/>
      <c r="B94" s="133"/>
      <c r="C94" s="134" t="s">
        <v>30</v>
      </c>
      <c r="D94" s="145" t="s">
        <v>355</v>
      </c>
      <c r="E94" s="132" t="s">
        <v>492</v>
      </c>
      <c r="F94" s="144" t="s">
        <v>334</v>
      </c>
      <c r="G94" s="178" t="s">
        <v>335</v>
      </c>
      <c r="H94" s="203">
        <v>0</v>
      </c>
      <c r="I94" s="130">
        <v>0</v>
      </c>
      <c r="J94" s="208">
        <f t="shared" si="2"/>
        <v>0</v>
      </c>
      <c r="K94" s="288"/>
      <c r="L94" s="178"/>
      <c r="M94" s="178"/>
      <c r="N94" s="178"/>
      <c r="O94" s="178"/>
      <c r="P94" s="178"/>
      <c r="Q94" s="178"/>
      <c r="R94" s="178"/>
      <c r="S94" s="178"/>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250"/>
      <c r="AR94" s="259"/>
      <c r="AS94" s="298"/>
    </row>
    <row r="95" spans="1:45" ht="15.75" x14ac:dyDescent="0.25">
      <c r="A95" s="131"/>
      <c r="B95" s="133"/>
      <c r="C95" s="134"/>
      <c r="D95" s="144"/>
      <c r="E95" s="132"/>
      <c r="F95" s="144"/>
      <c r="G95" s="178"/>
      <c r="H95" s="203">
        <v>0</v>
      </c>
      <c r="I95" s="130">
        <v>0</v>
      </c>
      <c r="J95" s="208">
        <f t="shared" si="2"/>
        <v>0</v>
      </c>
      <c r="K95" s="288"/>
      <c r="L95" s="178"/>
      <c r="M95" s="178"/>
      <c r="N95" s="178"/>
      <c r="O95" s="178"/>
      <c r="P95" s="178"/>
      <c r="Q95" s="178"/>
      <c r="R95" s="178"/>
      <c r="S95" s="178"/>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250"/>
      <c r="AR95" s="259"/>
      <c r="AS95" s="298"/>
    </row>
    <row r="96" spans="1:45" ht="15.75" x14ac:dyDescent="0.25">
      <c r="A96" s="131"/>
      <c r="B96" s="133"/>
      <c r="C96" s="134" t="s">
        <v>277</v>
      </c>
      <c r="D96" s="145" t="s">
        <v>350</v>
      </c>
      <c r="E96" s="132" t="s">
        <v>488</v>
      </c>
      <c r="F96" s="144" t="s">
        <v>334</v>
      </c>
      <c r="G96" s="178" t="s">
        <v>335</v>
      </c>
      <c r="H96" s="203">
        <v>200000</v>
      </c>
      <c r="I96" s="130">
        <v>2</v>
      </c>
      <c r="J96" s="208">
        <f t="shared" si="2"/>
        <v>4</v>
      </c>
      <c r="K96" s="288"/>
      <c r="L96" s="178"/>
      <c r="M96" s="178"/>
      <c r="N96" s="178"/>
      <c r="O96" s="178"/>
      <c r="P96" s="178"/>
      <c r="Q96" s="178"/>
      <c r="R96" s="178"/>
      <c r="S96" s="178"/>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250"/>
      <c r="AR96" s="259"/>
      <c r="AS96" s="298"/>
    </row>
    <row r="97" spans="1:45" ht="15.75" x14ac:dyDescent="0.25">
      <c r="A97" s="131"/>
      <c r="B97" s="133"/>
      <c r="C97" s="134"/>
      <c r="D97" s="145"/>
      <c r="E97" s="132" t="s">
        <v>490</v>
      </c>
      <c r="F97" s="144" t="s">
        <v>337</v>
      </c>
      <c r="G97" s="178" t="s">
        <v>250</v>
      </c>
      <c r="H97" s="203">
        <v>20000000</v>
      </c>
      <c r="I97" s="130">
        <v>2</v>
      </c>
      <c r="J97" s="208">
        <f t="shared" si="2"/>
        <v>400</v>
      </c>
      <c r="K97" s="288"/>
      <c r="L97" s="178"/>
      <c r="M97" s="178"/>
      <c r="N97" s="178"/>
      <c r="O97" s="178"/>
      <c r="P97" s="178"/>
      <c r="Q97" s="178"/>
      <c r="R97" s="178"/>
      <c r="S97" s="178"/>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250"/>
      <c r="AR97" s="259"/>
      <c r="AS97" s="298"/>
    </row>
    <row r="98" spans="1:45" ht="15.75" x14ac:dyDescent="0.25">
      <c r="A98" s="131"/>
      <c r="B98" s="133"/>
      <c r="C98" s="134"/>
      <c r="D98" s="145"/>
      <c r="E98" s="132"/>
      <c r="F98" s="144"/>
      <c r="G98" s="178"/>
      <c r="H98" s="203">
        <v>0</v>
      </c>
      <c r="I98" s="130">
        <v>0</v>
      </c>
      <c r="J98" s="208">
        <f t="shared" si="2"/>
        <v>0</v>
      </c>
      <c r="K98" s="288"/>
      <c r="L98" s="178"/>
      <c r="M98" s="178"/>
      <c r="N98" s="178"/>
      <c r="O98" s="178"/>
      <c r="P98" s="178"/>
      <c r="Q98" s="178"/>
      <c r="R98" s="178"/>
      <c r="S98" s="178"/>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250"/>
      <c r="AR98" s="259"/>
      <c r="AS98" s="298"/>
    </row>
    <row r="99" spans="1:45" ht="15.75" x14ac:dyDescent="0.25">
      <c r="A99" s="131"/>
      <c r="B99" s="133"/>
      <c r="C99" s="134" t="s">
        <v>278</v>
      </c>
      <c r="D99" s="145" t="s">
        <v>351</v>
      </c>
      <c r="E99" s="132" t="s">
        <v>489</v>
      </c>
      <c r="F99" s="144" t="s">
        <v>337</v>
      </c>
      <c r="G99" s="178" t="s">
        <v>250</v>
      </c>
      <c r="H99" s="203">
        <v>0</v>
      </c>
      <c r="I99" s="130">
        <v>0</v>
      </c>
      <c r="J99" s="208">
        <f t="shared" si="2"/>
        <v>0</v>
      </c>
      <c r="K99" s="288"/>
      <c r="L99" s="178"/>
      <c r="M99" s="178"/>
      <c r="N99" s="178"/>
      <c r="O99" s="178"/>
      <c r="P99" s="178"/>
      <c r="Q99" s="178"/>
      <c r="R99" s="178"/>
      <c r="S99" s="178"/>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250"/>
      <c r="AR99" s="259"/>
      <c r="AS99" s="298"/>
    </row>
    <row r="100" spans="1:45" ht="15.75" x14ac:dyDescent="0.25">
      <c r="A100" s="131"/>
      <c r="B100" s="133"/>
      <c r="C100" s="134"/>
      <c r="D100" s="145"/>
      <c r="E100" s="132"/>
      <c r="F100" s="144"/>
      <c r="G100" s="178"/>
      <c r="H100" s="203">
        <v>0</v>
      </c>
      <c r="I100" s="130">
        <v>0</v>
      </c>
      <c r="J100" s="208">
        <f t="shared" si="2"/>
        <v>0</v>
      </c>
      <c r="K100" s="288"/>
      <c r="L100" s="178"/>
      <c r="M100" s="178"/>
      <c r="N100" s="178"/>
      <c r="O100" s="178"/>
      <c r="P100" s="178"/>
      <c r="Q100" s="178"/>
      <c r="R100" s="178"/>
      <c r="S100" s="178"/>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250"/>
      <c r="AR100" s="259"/>
      <c r="AS100" s="298"/>
    </row>
    <row r="101" spans="1:45" ht="15.75" x14ac:dyDescent="0.25">
      <c r="A101" s="131"/>
      <c r="B101" s="133"/>
      <c r="C101" s="134" t="s">
        <v>279</v>
      </c>
      <c r="D101" s="145" t="s">
        <v>369</v>
      </c>
      <c r="E101" s="132" t="s">
        <v>491</v>
      </c>
      <c r="F101" s="144" t="s">
        <v>437</v>
      </c>
      <c r="G101" s="178" t="s">
        <v>249</v>
      </c>
      <c r="H101" s="203">
        <v>50000</v>
      </c>
      <c r="I101" s="130">
        <v>30</v>
      </c>
      <c r="J101" s="208">
        <f t="shared" si="2"/>
        <v>15</v>
      </c>
      <c r="K101" s="288">
        <v>15</v>
      </c>
      <c r="L101" s="178"/>
      <c r="M101" s="178"/>
      <c r="N101" s="178"/>
      <c r="O101" s="178"/>
      <c r="P101" s="178">
        <v>15</v>
      </c>
      <c r="Q101" s="178"/>
      <c r="R101" s="178"/>
      <c r="S101" s="178"/>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250"/>
      <c r="AR101" s="259">
        <v>7.5</v>
      </c>
      <c r="AS101" s="298"/>
    </row>
    <row r="102" spans="1:45" ht="15.75" x14ac:dyDescent="0.25">
      <c r="A102" s="131"/>
      <c r="B102" s="133"/>
      <c r="C102" s="134"/>
      <c r="D102" s="144"/>
      <c r="E102" s="132" t="s">
        <v>531</v>
      </c>
      <c r="F102" s="144" t="s">
        <v>349</v>
      </c>
      <c r="G102" s="178" t="s">
        <v>249</v>
      </c>
      <c r="H102" s="203">
        <v>100000</v>
      </c>
      <c r="I102" s="130">
        <v>15</v>
      </c>
      <c r="J102" s="208">
        <f t="shared" si="2"/>
        <v>15</v>
      </c>
      <c r="K102" s="288">
        <v>15</v>
      </c>
      <c r="L102" s="178"/>
      <c r="M102" s="178"/>
      <c r="N102" s="178"/>
      <c r="O102" s="178"/>
      <c r="P102" s="178"/>
      <c r="Q102" s="178">
        <v>15</v>
      </c>
      <c r="R102" s="178"/>
      <c r="S102" s="178"/>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250"/>
      <c r="AR102" s="259">
        <v>15</v>
      </c>
      <c r="AS102" s="298"/>
    </row>
    <row r="103" spans="1:45" ht="15.75" x14ac:dyDescent="0.25">
      <c r="A103" s="131"/>
      <c r="B103" s="133"/>
      <c r="C103" s="134"/>
      <c r="D103" s="145"/>
      <c r="E103" s="130"/>
      <c r="F103" s="144"/>
      <c r="G103" s="178"/>
      <c r="H103" s="203"/>
      <c r="I103" s="130"/>
      <c r="J103" s="208">
        <f t="shared" si="2"/>
        <v>0</v>
      </c>
      <c r="K103" s="288"/>
      <c r="L103" s="178"/>
      <c r="M103" s="178"/>
      <c r="N103" s="178"/>
      <c r="O103" s="178"/>
      <c r="P103" s="178"/>
      <c r="Q103" s="178"/>
      <c r="R103" s="178"/>
      <c r="S103" s="178"/>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250"/>
      <c r="AR103" s="259"/>
      <c r="AS103" s="298"/>
    </row>
    <row r="104" spans="1:45" ht="15.75" x14ac:dyDescent="0.25">
      <c r="A104" s="131"/>
      <c r="B104" s="133"/>
      <c r="C104" s="134" t="s">
        <v>280</v>
      </c>
      <c r="D104" s="145" t="s">
        <v>276</v>
      </c>
      <c r="E104" s="132" t="s">
        <v>532</v>
      </c>
      <c r="F104" s="144" t="s">
        <v>387</v>
      </c>
      <c r="G104" s="178" t="s">
        <v>249</v>
      </c>
      <c r="H104" s="203">
        <v>75000</v>
      </c>
      <c r="I104" s="130">
        <v>20</v>
      </c>
      <c r="J104" s="208">
        <f t="shared" si="2"/>
        <v>15</v>
      </c>
      <c r="K104" s="288"/>
      <c r="L104" s="178"/>
      <c r="M104" s="178"/>
      <c r="N104" s="178">
        <v>20</v>
      </c>
      <c r="O104" s="178"/>
      <c r="P104" s="178"/>
      <c r="Q104" s="178"/>
      <c r="R104" s="178"/>
      <c r="S104" s="178"/>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250"/>
      <c r="AR104" s="259">
        <v>15</v>
      </c>
      <c r="AS104" s="298">
        <v>15</v>
      </c>
    </row>
    <row r="105" spans="1:45" ht="15.75" x14ac:dyDescent="0.25">
      <c r="A105" s="131"/>
      <c r="B105" s="133"/>
      <c r="C105" s="134"/>
      <c r="D105" s="145"/>
      <c r="E105" s="132" t="s">
        <v>533</v>
      </c>
      <c r="F105" s="144" t="s">
        <v>438</v>
      </c>
      <c r="G105" s="178" t="s">
        <v>249</v>
      </c>
      <c r="H105" s="203">
        <v>125000</v>
      </c>
      <c r="I105" s="130">
        <v>20</v>
      </c>
      <c r="J105" s="208">
        <f t="shared" si="2"/>
        <v>25</v>
      </c>
      <c r="K105" s="288"/>
      <c r="L105" s="178"/>
      <c r="M105" s="178"/>
      <c r="N105" s="178"/>
      <c r="O105" s="178"/>
      <c r="P105" s="178"/>
      <c r="Q105" s="178"/>
      <c r="R105" s="178"/>
      <c r="S105" s="178"/>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250"/>
      <c r="AR105" s="259"/>
      <c r="AS105" s="298"/>
    </row>
    <row r="106" spans="1:45" s="220" customFormat="1" ht="30" x14ac:dyDescent="0.25">
      <c r="A106" s="217"/>
      <c r="B106" s="218"/>
      <c r="C106" s="142"/>
      <c r="D106" s="157"/>
      <c r="E106" s="143" t="s">
        <v>534</v>
      </c>
      <c r="F106" s="221" t="s">
        <v>442</v>
      </c>
      <c r="G106" s="178" t="s">
        <v>249</v>
      </c>
      <c r="H106" s="208">
        <v>1500000</v>
      </c>
      <c r="I106" s="172">
        <v>2</v>
      </c>
      <c r="J106" s="208">
        <f t="shared" si="2"/>
        <v>30</v>
      </c>
      <c r="K106" s="178"/>
      <c r="L106" s="178"/>
      <c r="M106" s="178"/>
      <c r="N106" s="178"/>
      <c r="O106" s="178"/>
      <c r="P106" s="178"/>
      <c r="Q106" s="178"/>
      <c r="R106" s="178"/>
      <c r="S106" s="178"/>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251"/>
      <c r="AR106" s="260"/>
      <c r="AS106" s="299"/>
    </row>
    <row r="107" spans="1:45" ht="15.75" x14ac:dyDescent="0.25">
      <c r="A107" s="131"/>
      <c r="B107" s="133"/>
      <c r="C107" s="134"/>
      <c r="D107" s="145"/>
      <c r="E107" s="132" t="s">
        <v>535</v>
      </c>
      <c r="F107" s="144" t="s">
        <v>386</v>
      </c>
      <c r="G107" s="178" t="s">
        <v>249</v>
      </c>
      <c r="H107" s="203">
        <v>50000</v>
      </c>
      <c r="I107" s="130">
        <v>20</v>
      </c>
      <c r="J107" s="208">
        <f t="shared" si="2"/>
        <v>10</v>
      </c>
      <c r="K107" s="288">
        <v>20</v>
      </c>
      <c r="L107" s="178"/>
      <c r="M107" s="178"/>
      <c r="N107" s="178">
        <v>20</v>
      </c>
      <c r="O107" s="178"/>
      <c r="P107" s="178"/>
      <c r="Q107" s="178"/>
      <c r="R107" s="178"/>
      <c r="S107" s="178"/>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250"/>
      <c r="AR107" s="259">
        <v>10</v>
      </c>
      <c r="AS107" s="298">
        <v>10</v>
      </c>
    </row>
    <row r="108" spans="1:45" ht="30" x14ac:dyDescent="0.25">
      <c r="A108" s="131"/>
      <c r="B108" s="133"/>
      <c r="C108" s="134"/>
      <c r="D108" s="145"/>
      <c r="E108" s="132" t="s">
        <v>536</v>
      </c>
      <c r="F108" s="144" t="s">
        <v>435</v>
      </c>
      <c r="G108" s="178" t="s">
        <v>249</v>
      </c>
      <c r="H108" s="203">
        <v>100000</v>
      </c>
      <c r="I108" s="130">
        <v>20</v>
      </c>
      <c r="J108" s="208">
        <f t="shared" si="2"/>
        <v>20</v>
      </c>
      <c r="K108" s="288"/>
      <c r="L108" s="178"/>
      <c r="M108" s="178"/>
      <c r="N108" s="178"/>
      <c r="O108" s="178"/>
      <c r="P108" s="178"/>
      <c r="Q108" s="178"/>
      <c r="R108" s="178"/>
      <c r="S108" s="178"/>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250"/>
      <c r="AR108" s="259">
        <v>20</v>
      </c>
      <c r="AS108" s="298"/>
    </row>
    <row r="109" spans="1:45" ht="15.75" x14ac:dyDescent="0.25">
      <c r="A109" s="131"/>
      <c r="B109" s="133"/>
      <c r="C109" s="134"/>
      <c r="D109" s="145"/>
      <c r="E109" s="132" t="s">
        <v>537</v>
      </c>
      <c r="F109" s="144" t="s">
        <v>586</v>
      </c>
      <c r="G109" s="178" t="s">
        <v>249</v>
      </c>
      <c r="H109" s="203">
        <v>30000</v>
      </c>
      <c r="I109" s="130">
        <v>20</v>
      </c>
      <c r="J109" s="208">
        <f t="shared" si="2"/>
        <v>6</v>
      </c>
      <c r="K109" s="288"/>
      <c r="L109" s="178"/>
      <c r="M109" s="178"/>
      <c r="N109" s="178">
        <v>0</v>
      </c>
      <c r="O109" s="178"/>
      <c r="P109" s="178"/>
      <c r="Q109" s="178"/>
      <c r="R109" s="178"/>
      <c r="S109" s="178"/>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250"/>
      <c r="AR109" s="259"/>
      <c r="AS109" s="298"/>
    </row>
    <row r="110" spans="1:45" ht="15.75" x14ac:dyDescent="0.25">
      <c r="A110" s="131"/>
      <c r="B110" s="133"/>
      <c r="C110" s="134"/>
      <c r="D110" s="145"/>
      <c r="E110" s="132" t="s">
        <v>538</v>
      </c>
      <c r="F110" s="144" t="s">
        <v>388</v>
      </c>
      <c r="G110" s="178" t="s">
        <v>249</v>
      </c>
      <c r="H110" s="203">
        <v>0</v>
      </c>
      <c r="I110" s="130">
        <v>0</v>
      </c>
      <c r="J110" s="208">
        <f t="shared" si="2"/>
        <v>0</v>
      </c>
      <c r="K110" s="288"/>
      <c r="L110" s="178"/>
      <c r="M110" s="178"/>
      <c r="N110" s="178">
        <v>0</v>
      </c>
      <c r="O110" s="178"/>
      <c r="P110" s="178"/>
      <c r="Q110" s="178"/>
      <c r="R110" s="178"/>
      <c r="S110" s="178"/>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250"/>
      <c r="AR110" s="259"/>
      <c r="AS110" s="298"/>
    </row>
    <row r="111" spans="1:45" ht="30" x14ac:dyDescent="0.25">
      <c r="A111" s="131"/>
      <c r="B111" s="133"/>
      <c r="C111" s="134"/>
      <c r="D111" s="145"/>
      <c r="E111" s="132" t="s">
        <v>539</v>
      </c>
      <c r="F111" s="144" t="s">
        <v>327</v>
      </c>
      <c r="G111" s="178" t="s">
        <v>249</v>
      </c>
      <c r="H111" s="203">
        <v>1000000</v>
      </c>
      <c r="I111" s="130">
        <v>2</v>
      </c>
      <c r="J111" s="208">
        <f t="shared" si="2"/>
        <v>20</v>
      </c>
      <c r="K111" s="288"/>
      <c r="L111" s="178"/>
      <c r="M111" s="178"/>
      <c r="N111" s="178">
        <v>0</v>
      </c>
      <c r="O111" s="178"/>
      <c r="P111" s="178"/>
      <c r="Q111" s="178"/>
      <c r="R111" s="178"/>
      <c r="S111" s="178"/>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250"/>
      <c r="AR111" s="259"/>
      <c r="AS111" s="298"/>
    </row>
    <row r="112" spans="1:45" ht="15.75" x14ac:dyDescent="0.25">
      <c r="A112" s="131"/>
      <c r="B112" s="133"/>
      <c r="C112" s="134"/>
      <c r="D112" s="145"/>
      <c r="E112" s="132" t="s">
        <v>540</v>
      </c>
      <c r="F112" s="144" t="s">
        <v>365</v>
      </c>
      <c r="G112" s="178" t="s">
        <v>249</v>
      </c>
      <c r="H112" s="203">
        <v>200000</v>
      </c>
      <c r="I112" s="130">
        <v>15</v>
      </c>
      <c r="J112" s="208">
        <f t="shared" si="2"/>
        <v>30</v>
      </c>
      <c r="K112" s="288"/>
      <c r="L112" s="178"/>
      <c r="M112" s="178"/>
      <c r="N112" s="178">
        <v>0</v>
      </c>
      <c r="O112" s="178"/>
      <c r="P112" s="178"/>
      <c r="Q112" s="178"/>
      <c r="R112" s="178"/>
      <c r="S112" s="17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250"/>
      <c r="AR112" s="259"/>
      <c r="AS112" s="298"/>
    </row>
    <row r="113" spans="1:45" ht="15.75" x14ac:dyDescent="0.25">
      <c r="A113" s="131"/>
      <c r="B113" s="133"/>
      <c r="C113" s="134"/>
      <c r="D113" s="145"/>
      <c r="E113" s="132" t="s">
        <v>541</v>
      </c>
      <c r="F113" s="144" t="s">
        <v>338</v>
      </c>
      <c r="G113" s="178" t="s">
        <v>249</v>
      </c>
      <c r="H113" s="203">
        <v>25000</v>
      </c>
      <c r="I113" s="130">
        <v>15</v>
      </c>
      <c r="J113" s="208">
        <f t="shared" si="2"/>
        <v>3.75</v>
      </c>
      <c r="K113" s="288"/>
      <c r="L113" s="178"/>
      <c r="M113" s="178"/>
      <c r="N113" s="178">
        <v>0</v>
      </c>
      <c r="O113" s="178"/>
      <c r="P113" s="178"/>
      <c r="Q113" s="178"/>
      <c r="R113" s="178"/>
      <c r="S113" s="178"/>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250"/>
      <c r="AR113" s="259"/>
      <c r="AS113" s="298"/>
    </row>
    <row r="114" spans="1:45" ht="33" customHeight="1" x14ac:dyDescent="0.25">
      <c r="A114" s="131"/>
      <c r="B114" s="133"/>
      <c r="C114" s="134"/>
      <c r="D114" s="145"/>
      <c r="E114" s="143" t="s">
        <v>542</v>
      </c>
      <c r="F114" s="221" t="s">
        <v>366</v>
      </c>
      <c r="G114" s="178" t="s">
        <v>249</v>
      </c>
      <c r="H114" s="208">
        <v>2500000</v>
      </c>
      <c r="I114" s="172">
        <v>1</v>
      </c>
      <c r="J114" s="208">
        <f t="shared" si="2"/>
        <v>25</v>
      </c>
      <c r="K114" s="288"/>
      <c r="L114" s="178"/>
      <c r="M114" s="178"/>
      <c r="N114" s="178">
        <v>0</v>
      </c>
      <c r="O114" s="178"/>
      <c r="P114" s="178"/>
      <c r="Q114" s="178"/>
      <c r="R114" s="178"/>
      <c r="S114" s="178"/>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250"/>
      <c r="AR114" s="259"/>
      <c r="AS114" s="298"/>
    </row>
    <row r="115" spans="1:45" ht="32.25" customHeight="1" x14ac:dyDescent="0.25">
      <c r="A115" s="131"/>
      <c r="B115" s="133"/>
      <c r="C115" s="134"/>
      <c r="D115" s="145"/>
      <c r="E115" s="143" t="s">
        <v>543</v>
      </c>
      <c r="F115" s="221" t="s">
        <v>339</v>
      </c>
      <c r="G115" s="178" t="s">
        <v>364</v>
      </c>
      <c r="H115" s="208">
        <v>2000000</v>
      </c>
      <c r="I115" s="172">
        <v>1</v>
      </c>
      <c r="J115" s="208">
        <f t="shared" si="2"/>
        <v>20</v>
      </c>
      <c r="K115" s="288"/>
      <c r="L115" s="178"/>
      <c r="M115" s="178"/>
      <c r="N115" s="178">
        <v>0</v>
      </c>
      <c r="O115" s="178"/>
      <c r="P115" s="178"/>
      <c r="Q115" s="178"/>
      <c r="R115" s="178"/>
      <c r="S115" s="178"/>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250"/>
      <c r="AR115" s="259"/>
      <c r="AS115" s="298"/>
    </row>
    <row r="116" spans="1:45" ht="15.75" x14ac:dyDescent="0.25">
      <c r="A116" s="131"/>
      <c r="B116" s="133"/>
      <c r="C116" s="134"/>
      <c r="D116" s="145"/>
      <c r="E116" s="132" t="s">
        <v>544</v>
      </c>
      <c r="F116" s="144" t="s">
        <v>356</v>
      </c>
      <c r="G116" s="178" t="s">
        <v>249</v>
      </c>
      <c r="H116" s="203">
        <v>2500000</v>
      </c>
      <c r="I116" s="130">
        <v>1</v>
      </c>
      <c r="J116" s="208">
        <f t="shared" si="2"/>
        <v>25</v>
      </c>
      <c r="K116" s="288"/>
      <c r="L116" s="178"/>
      <c r="M116" s="178"/>
      <c r="N116" s="178">
        <v>0</v>
      </c>
      <c r="O116" s="178"/>
      <c r="P116" s="178"/>
      <c r="Q116" s="178"/>
      <c r="R116" s="178"/>
      <c r="S116" s="178"/>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250"/>
      <c r="AR116" s="259"/>
      <c r="AS116" s="298"/>
    </row>
    <row r="117" spans="1:45" ht="15.75" x14ac:dyDescent="0.25">
      <c r="A117" s="131"/>
      <c r="B117" s="133"/>
      <c r="C117" s="134"/>
      <c r="D117" s="145"/>
      <c r="E117" s="132" t="s">
        <v>545</v>
      </c>
      <c r="F117" s="144" t="s">
        <v>357</v>
      </c>
      <c r="G117" s="178" t="s">
        <v>249</v>
      </c>
      <c r="H117" s="203">
        <v>50000</v>
      </c>
      <c r="I117" s="130">
        <v>15</v>
      </c>
      <c r="J117" s="208">
        <f t="shared" si="2"/>
        <v>7.5</v>
      </c>
      <c r="K117" s="288">
        <v>15</v>
      </c>
      <c r="L117" s="178"/>
      <c r="M117" s="178"/>
      <c r="N117" s="178">
        <v>15</v>
      </c>
      <c r="O117" s="178"/>
      <c r="P117" s="178"/>
      <c r="Q117" s="178"/>
      <c r="R117" s="178"/>
      <c r="S117" s="178"/>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250"/>
      <c r="AR117" s="259">
        <v>8</v>
      </c>
      <c r="AS117" s="298">
        <v>8</v>
      </c>
    </row>
    <row r="118" spans="1:45" ht="15.75" x14ac:dyDescent="0.25">
      <c r="A118" s="131"/>
      <c r="B118" s="133"/>
      <c r="C118" s="134"/>
      <c r="D118" s="145"/>
      <c r="E118" s="132" t="s">
        <v>546</v>
      </c>
      <c r="F118" s="144" t="s">
        <v>444</v>
      </c>
      <c r="G118" s="178" t="s">
        <v>249</v>
      </c>
      <c r="H118" s="203">
        <v>10000</v>
      </c>
      <c r="I118" s="130">
        <v>20</v>
      </c>
      <c r="J118" s="208">
        <f t="shared" si="2"/>
        <v>2</v>
      </c>
      <c r="K118" s="288">
        <v>10</v>
      </c>
      <c r="L118" s="178"/>
      <c r="M118" s="178"/>
      <c r="N118" s="178">
        <v>10</v>
      </c>
      <c r="O118" s="178"/>
      <c r="P118" s="178"/>
      <c r="Q118" s="178"/>
      <c r="R118" s="178"/>
      <c r="S118" s="178"/>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250"/>
      <c r="AR118" s="259">
        <v>2</v>
      </c>
      <c r="AS118" s="298">
        <v>2</v>
      </c>
    </row>
    <row r="119" spans="1:45" ht="15.75" x14ac:dyDescent="0.25">
      <c r="A119" s="131"/>
      <c r="B119" s="133"/>
      <c r="C119" s="134"/>
      <c r="D119" s="145"/>
      <c r="E119" s="132" t="s">
        <v>547</v>
      </c>
      <c r="F119" s="144" t="s">
        <v>443</v>
      </c>
      <c r="G119" s="178" t="s">
        <v>249</v>
      </c>
      <c r="H119" s="203">
        <v>25000</v>
      </c>
      <c r="I119" s="130">
        <v>20</v>
      </c>
      <c r="J119" s="208">
        <f t="shared" si="2"/>
        <v>5</v>
      </c>
      <c r="K119" s="288">
        <v>10</v>
      </c>
      <c r="L119" s="178"/>
      <c r="M119" s="178"/>
      <c r="N119" s="178">
        <v>10</v>
      </c>
      <c r="O119" s="178"/>
      <c r="P119" s="178"/>
      <c r="Q119" s="178"/>
      <c r="R119" s="178"/>
      <c r="S119" s="178"/>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250"/>
      <c r="AR119" s="259">
        <v>5</v>
      </c>
      <c r="AS119" s="298">
        <v>5</v>
      </c>
    </row>
    <row r="120" spans="1:45" ht="15.75" x14ac:dyDescent="0.25">
      <c r="A120" s="131"/>
      <c r="B120" s="133"/>
      <c r="C120" s="134"/>
      <c r="D120" s="145"/>
      <c r="E120" s="132" t="s">
        <v>548</v>
      </c>
      <c r="F120" s="144" t="s">
        <v>445</v>
      </c>
      <c r="G120" s="178" t="s">
        <v>249</v>
      </c>
      <c r="H120" s="203">
        <v>50000</v>
      </c>
      <c r="I120" s="130">
        <v>15</v>
      </c>
      <c r="J120" s="208">
        <f t="shared" si="2"/>
        <v>7.5</v>
      </c>
      <c r="K120" s="288"/>
      <c r="L120" s="178"/>
      <c r="M120" s="178"/>
      <c r="N120" s="178">
        <v>0</v>
      </c>
      <c r="O120" s="178"/>
      <c r="P120" s="178"/>
      <c r="Q120" s="178"/>
      <c r="R120" s="178"/>
      <c r="S120" s="178"/>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250"/>
      <c r="AR120" s="259">
        <v>2.25</v>
      </c>
      <c r="AS120" s="298">
        <v>2.25</v>
      </c>
    </row>
    <row r="121" spans="1:45" ht="15.75" x14ac:dyDescent="0.25">
      <c r="A121" s="131"/>
      <c r="B121" s="133"/>
      <c r="C121" s="134"/>
      <c r="D121" s="145"/>
      <c r="E121" s="132" t="s">
        <v>549</v>
      </c>
      <c r="F121" s="144" t="s">
        <v>618</v>
      </c>
      <c r="G121" s="178" t="s">
        <v>249</v>
      </c>
      <c r="H121" s="203">
        <v>15000</v>
      </c>
      <c r="I121" s="130">
        <v>20</v>
      </c>
      <c r="J121" s="208">
        <f t="shared" si="2"/>
        <v>3</v>
      </c>
      <c r="K121" s="288">
        <v>15</v>
      </c>
      <c r="L121" s="178"/>
      <c r="M121" s="178"/>
      <c r="N121" s="178">
        <v>15</v>
      </c>
      <c r="O121" s="178"/>
      <c r="P121" s="178"/>
      <c r="Q121" s="178"/>
      <c r="R121" s="178"/>
      <c r="S121" s="178"/>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250"/>
      <c r="AR121" s="259">
        <v>2.25</v>
      </c>
      <c r="AS121" s="298"/>
    </row>
    <row r="122" spans="1:45" ht="15.75" x14ac:dyDescent="0.25">
      <c r="A122" s="131"/>
      <c r="B122" s="133"/>
      <c r="C122" s="134"/>
      <c r="D122" s="145"/>
      <c r="E122" s="132" t="s">
        <v>550</v>
      </c>
      <c r="F122" s="144" t="s">
        <v>619</v>
      </c>
      <c r="G122" s="178" t="s">
        <v>249</v>
      </c>
      <c r="H122" s="203">
        <v>50000</v>
      </c>
      <c r="I122" s="130">
        <v>2</v>
      </c>
      <c r="J122" s="208">
        <f t="shared" si="2"/>
        <v>1</v>
      </c>
      <c r="K122" s="288"/>
      <c r="L122" s="178"/>
      <c r="M122" s="178"/>
      <c r="N122" s="178">
        <v>0</v>
      </c>
      <c r="O122" s="178"/>
      <c r="P122" s="178"/>
      <c r="Q122" s="178"/>
      <c r="R122" s="178"/>
      <c r="S122" s="178"/>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250"/>
      <c r="AR122" s="259"/>
      <c r="AS122" s="298"/>
    </row>
    <row r="123" spans="1:45" ht="30" x14ac:dyDescent="0.25">
      <c r="A123" s="131"/>
      <c r="B123" s="133"/>
      <c r="C123" s="134"/>
      <c r="D123" s="145"/>
      <c r="E123" s="132" t="s">
        <v>551</v>
      </c>
      <c r="F123" s="144" t="s">
        <v>620</v>
      </c>
      <c r="G123" s="178" t="s">
        <v>249</v>
      </c>
      <c r="H123" s="203">
        <v>25000</v>
      </c>
      <c r="I123" s="130">
        <v>20</v>
      </c>
      <c r="J123" s="208">
        <f t="shared" si="2"/>
        <v>5</v>
      </c>
      <c r="K123" s="288">
        <v>15</v>
      </c>
      <c r="L123" s="178"/>
      <c r="M123" s="178"/>
      <c r="N123" s="178">
        <v>15</v>
      </c>
      <c r="O123" s="178"/>
      <c r="P123" s="178"/>
      <c r="Q123" s="178"/>
      <c r="R123" s="178"/>
      <c r="S123" s="178"/>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250"/>
      <c r="AR123" s="259">
        <v>1.25</v>
      </c>
      <c r="AS123" s="298">
        <v>1</v>
      </c>
    </row>
    <row r="124" spans="1:45" ht="15.75" x14ac:dyDescent="0.25">
      <c r="A124" s="131"/>
      <c r="B124" s="133"/>
      <c r="C124" s="134"/>
      <c r="D124" s="145"/>
      <c r="E124" s="132" t="s">
        <v>552</v>
      </c>
      <c r="F124" s="144" t="s">
        <v>448</v>
      </c>
      <c r="G124" s="178" t="s">
        <v>249</v>
      </c>
      <c r="H124" s="203">
        <v>1000000</v>
      </c>
      <c r="I124" s="130">
        <v>1</v>
      </c>
      <c r="J124" s="208">
        <f t="shared" si="2"/>
        <v>10</v>
      </c>
      <c r="K124" s="288"/>
      <c r="L124" s="178"/>
      <c r="M124" s="178"/>
      <c r="N124" s="178">
        <v>0</v>
      </c>
      <c r="O124" s="178"/>
      <c r="P124" s="178"/>
      <c r="Q124" s="178"/>
      <c r="R124" s="178"/>
      <c r="S124" s="178"/>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250"/>
      <c r="AR124" s="259"/>
      <c r="AS124" s="298"/>
    </row>
    <row r="125" spans="1:45" ht="15.75" x14ac:dyDescent="0.25">
      <c r="A125" s="131"/>
      <c r="B125" s="133"/>
      <c r="C125" s="134"/>
      <c r="D125" s="196"/>
      <c r="E125" s="132" t="s">
        <v>579</v>
      </c>
      <c r="F125" s="144" t="s">
        <v>622</v>
      </c>
      <c r="G125" s="178" t="s">
        <v>249</v>
      </c>
      <c r="H125" s="203">
        <v>0</v>
      </c>
      <c r="I125" s="130">
        <v>0</v>
      </c>
      <c r="J125" s="208">
        <f t="shared" si="2"/>
        <v>0</v>
      </c>
      <c r="K125" s="288"/>
      <c r="L125" s="178"/>
      <c r="M125" s="178"/>
      <c r="N125" s="178">
        <v>0</v>
      </c>
      <c r="O125" s="178"/>
      <c r="P125" s="178"/>
      <c r="Q125" s="178"/>
      <c r="R125" s="178"/>
      <c r="S125" s="178"/>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250"/>
      <c r="AR125" s="259"/>
      <c r="AS125" s="298"/>
    </row>
    <row r="126" spans="1:45" ht="30" x14ac:dyDescent="0.25">
      <c r="A126" s="131"/>
      <c r="B126" s="133"/>
      <c r="C126" s="134"/>
      <c r="D126" s="196"/>
      <c r="E126" s="132" t="s">
        <v>593</v>
      </c>
      <c r="F126" s="144" t="s">
        <v>446</v>
      </c>
      <c r="G126" s="178" t="s">
        <v>249</v>
      </c>
      <c r="H126" s="203">
        <v>100000</v>
      </c>
      <c r="I126" s="130">
        <v>15</v>
      </c>
      <c r="J126" s="208">
        <f t="shared" si="2"/>
        <v>15</v>
      </c>
      <c r="K126" s="288">
        <v>15</v>
      </c>
      <c r="L126" s="178"/>
      <c r="M126" s="178"/>
      <c r="N126" s="178">
        <v>15</v>
      </c>
      <c r="O126" s="178"/>
      <c r="P126" s="178"/>
      <c r="Q126" s="178"/>
      <c r="R126" s="178"/>
      <c r="S126" s="178"/>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250"/>
      <c r="AR126" s="259">
        <v>15</v>
      </c>
      <c r="AS126" s="298">
        <v>15</v>
      </c>
    </row>
    <row r="127" spans="1:45" s="220" customFormat="1" ht="30" x14ac:dyDescent="0.25">
      <c r="A127" s="217"/>
      <c r="B127" s="218"/>
      <c r="C127" s="142"/>
      <c r="D127" s="234"/>
      <c r="E127" s="132" t="s">
        <v>594</v>
      </c>
      <c r="F127" s="221" t="s">
        <v>447</v>
      </c>
      <c r="G127" s="178" t="s">
        <v>249</v>
      </c>
      <c r="H127" s="208">
        <v>100000</v>
      </c>
      <c r="I127" s="172">
        <v>5</v>
      </c>
      <c r="J127" s="208">
        <f t="shared" si="2"/>
        <v>5</v>
      </c>
      <c r="K127" s="178"/>
      <c r="L127" s="178"/>
      <c r="M127" s="178"/>
      <c r="N127" s="178">
        <v>0</v>
      </c>
      <c r="O127" s="178"/>
      <c r="P127" s="178"/>
      <c r="Q127" s="178"/>
      <c r="R127" s="178"/>
      <c r="S127" s="178"/>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251"/>
      <c r="AR127" s="260"/>
      <c r="AS127" s="299"/>
    </row>
    <row r="128" spans="1:45" ht="15.75" x14ac:dyDescent="0.25">
      <c r="A128" s="131"/>
      <c r="B128" s="133"/>
      <c r="C128" s="134"/>
      <c r="D128" s="196"/>
      <c r="E128" s="132" t="s">
        <v>595</v>
      </c>
      <c r="F128" s="144" t="s">
        <v>580</v>
      </c>
      <c r="G128" s="178" t="s">
        <v>249</v>
      </c>
      <c r="H128" s="203">
        <v>100000</v>
      </c>
      <c r="I128" s="130">
        <v>20</v>
      </c>
      <c r="J128" s="208">
        <f t="shared" si="2"/>
        <v>20</v>
      </c>
      <c r="K128" s="288">
        <v>15</v>
      </c>
      <c r="L128" s="178"/>
      <c r="M128" s="178"/>
      <c r="N128" s="178">
        <v>15</v>
      </c>
      <c r="O128" s="178"/>
      <c r="P128" s="178"/>
      <c r="Q128" s="178"/>
      <c r="R128" s="178"/>
      <c r="S128" s="178"/>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250"/>
      <c r="AR128" s="259">
        <v>15</v>
      </c>
      <c r="AS128" s="298">
        <v>15</v>
      </c>
    </row>
    <row r="129" spans="1:45" ht="60" x14ac:dyDescent="0.25">
      <c r="A129" s="131"/>
      <c r="B129" s="133"/>
      <c r="C129" s="134"/>
      <c r="D129" s="196"/>
      <c r="E129" s="132" t="s">
        <v>596</v>
      </c>
      <c r="F129" s="144" t="s">
        <v>600</v>
      </c>
      <c r="G129" s="242" t="s">
        <v>249</v>
      </c>
      <c r="H129" s="212">
        <v>500000</v>
      </c>
      <c r="I129" s="162">
        <v>1</v>
      </c>
      <c r="J129" s="208">
        <f t="shared" si="2"/>
        <v>5</v>
      </c>
      <c r="K129" s="288"/>
      <c r="L129" s="178"/>
      <c r="M129" s="178"/>
      <c r="N129" s="178">
        <v>0</v>
      </c>
      <c r="O129" s="178"/>
      <c r="P129" s="178"/>
      <c r="Q129" s="178"/>
      <c r="R129" s="178"/>
      <c r="S129" s="178"/>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250"/>
      <c r="AR129" s="259"/>
      <c r="AS129" s="298"/>
    </row>
    <row r="130" spans="1:45" s="220" customFormat="1" ht="75" x14ac:dyDescent="0.25">
      <c r="A130" s="217"/>
      <c r="B130" s="218"/>
      <c r="C130" s="142"/>
      <c r="D130" s="234"/>
      <c r="E130" s="132" t="s">
        <v>597</v>
      </c>
      <c r="F130" s="221" t="s">
        <v>602</v>
      </c>
      <c r="G130" s="242"/>
      <c r="H130" s="212">
        <v>500000</v>
      </c>
      <c r="I130" s="162">
        <v>1</v>
      </c>
      <c r="J130" s="208">
        <f t="shared" si="2"/>
        <v>5</v>
      </c>
      <c r="K130" s="178"/>
      <c r="L130" s="178"/>
      <c r="M130" s="178"/>
      <c r="N130" s="178">
        <v>0</v>
      </c>
      <c r="O130" s="178"/>
      <c r="P130" s="178"/>
      <c r="Q130" s="178"/>
      <c r="R130" s="178"/>
      <c r="S130" s="178"/>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251"/>
      <c r="AR130" s="260"/>
      <c r="AS130" s="299"/>
    </row>
    <row r="131" spans="1:45" s="220" customFormat="1" ht="45" x14ac:dyDescent="0.25">
      <c r="A131" s="217"/>
      <c r="B131" s="218"/>
      <c r="C131" s="142"/>
      <c r="D131" s="234"/>
      <c r="E131" s="132" t="s">
        <v>598</v>
      </c>
      <c r="F131" s="219" t="s">
        <v>601</v>
      </c>
      <c r="G131" s="178" t="s">
        <v>249</v>
      </c>
      <c r="H131" s="208">
        <v>500000</v>
      </c>
      <c r="I131" s="172">
        <v>2</v>
      </c>
      <c r="J131" s="208">
        <f t="shared" ref="J131:J140" si="3">(H131*I131)/100000</f>
        <v>10</v>
      </c>
      <c r="K131" s="178"/>
      <c r="L131" s="178"/>
      <c r="M131" s="178"/>
      <c r="N131" s="178">
        <v>0</v>
      </c>
      <c r="O131" s="178"/>
      <c r="P131" s="178"/>
      <c r="Q131" s="178"/>
      <c r="R131" s="178"/>
      <c r="S131" s="178"/>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251"/>
      <c r="AR131" s="260"/>
      <c r="AS131" s="299"/>
    </row>
    <row r="132" spans="1:45" ht="15.75" x14ac:dyDescent="0.25">
      <c r="A132" s="131"/>
      <c r="B132" s="133"/>
      <c r="C132" s="134"/>
      <c r="D132" s="196"/>
      <c r="E132" s="132"/>
      <c r="F132" s="144"/>
      <c r="G132" s="178"/>
      <c r="H132" s="203"/>
      <c r="I132" s="130"/>
      <c r="J132" s="208">
        <f t="shared" si="3"/>
        <v>0</v>
      </c>
      <c r="K132" s="288"/>
      <c r="L132" s="178"/>
      <c r="M132" s="178"/>
      <c r="N132" s="178"/>
      <c r="O132" s="178"/>
      <c r="P132" s="178"/>
      <c r="Q132" s="178"/>
      <c r="R132" s="178"/>
      <c r="S132" s="178"/>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c r="AO132" s="130"/>
      <c r="AP132" s="130"/>
      <c r="AQ132" s="250"/>
      <c r="AR132" s="259"/>
      <c r="AS132" s="298"/>
    </row>
    <row r="133" spans="1:45" ht="15.75" x14ac:dyDescent="0.25">
      <c r="A133" s="131"/>
      <c r="B133" s="133"/>
      <c r="C133" s="134" t="s">
        <v>367</v>
      </c>
      <c r="D133" s="145" t="s">
        <v>378</v>
      </c>
      <c r="E133" s="132" t="s">
        <v>553</v>
      </c>
      <c r="F133" s="144" t="s">
        <v>450</v>
      </c>
      <c r="G133" s="178" t="s">
        <v>249</v>
      </c>
      <c r="H133" s="203">
        <v>275000</v>
      </c>
      <c r="I133" s="130">
        <v>1</v>
      </c>
      <c r="J133" s="208">
        <f t="shared" si="3"/>
        <v>2.75</v>
      </c>
      <c r="K133" s="288"/>
      <c r="L133" s="178"/>
      <c r="M133" s="178"/>
      <c r="N133" s="178">
        <v>0</v>
      </c>
      <c r="O133" s="178"/>
      <c r="P133" s="178"/>
      <c r="Q133" s="178"/>
      <c r="R133" s="178"/>
      <c r="S133" s="178"/>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250"/>
      <c r="AR133" s="259"/>
      <c r="AS133" s="298"/>
    </row>
    <row r="134" spans="1:45" ht="30" x14ac:dyDescent="0.25">
      <c r="A134" s="131"/>
      <c r="B134" s="133"/>
      <c r="C134" s="134"/>
      <c r="D134" s="196"/>
      <c r="E134" s="132" t="s">
        <v>554</v>
      </c>
      <c r="F134" s="144" t="s">
        <v>449</v>
      </c>
      <c r="G134" s="178" t="s">
        <v>249</v>
      </c>
      <c r="H134" s="203">
        <v>7000000</v>
      </c>
      <c r="I134" s="130">
        <v>1</v>
      </c>
      <c r="J134" s="208">
        <f t="shared" si="3"/>
        <v>70</v>
      </c>
      <c r="K134" s="288"/>
      <c r="L134" s="178"/>
      <c r="M134" s="178"/>
      <c r="N134" s="178">
        <v>0</v>
      </c>
      <c r="O134" s="178"/>
      <c r="P134" s="178"/>
      <c r="Q134" s="178"/>
      <c r="R134" s="178"/>
      <c r="S134" s="178"/>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c r="AO134" s="130"/>
      <c r="AP134" s="130"/>
      <c r="AQ134" s="250"/>
      <c r="AR134" s="259"/>
      <c r="AS134" s="298"/>
    </row>
    <row r="135" spans="1:45" ht="15.75" x14ac:dyDescent="0.25">
      <c r="A135" s="131"/>
      <c r="B135" s="133"/>
      <c r="C135" s="134"/>
      <c r="D135" s="196"/>
      <c r="E135" s="132" t="s">
        <v>555</v>
      </c>
      <c r="F135" s="144" t="s">
        <v>379</v>
      </c>
      <c r="G135" s="178" t="s">
        <v>249</v>
      </c>
      <c r="H135" s="203">
        <v>75000</v>
      </c>
      <c r="I135" s="130">
        <v>30</v>
      </c>
      <c r="J135" s="208">
        <f t="shared" si="3"/>
        <v>22.5</v>
      </c>
      <c r="K135" s="288">
        <v>15</v>
      </c>
      <c r="L135" s="178"/>
      <c r="M135" s="178"/>
      <c r="N135" s="178">
        <v>15</v>
      </c>
      <c r="O135" s="178"/>
      <c r="P135" s="178"/>
      <c r="Q135" s="178"/>
      <c r="R135" s="178"/>
      <c r="S135" s="178"/>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250"/>
      <c r="AR135" s="259">
        <v>11.5</v>
      </c>
      <c r="AS135" s="298">
        <v>12</v>
      </c>
    </row>
    <row r="136" spans="1:45" ht="15.75" x14ac:dyDescent="0.25">
      <c r="A136" s="131"/>
      <c r="B136" s="133"/>
      <c r="C136" s="134"/>
      <c r="D136" s="196"/>
      <c r="E136" s="132" t="s">
        <v>556</v>
      </c>
      <c r="F136" s="144" t="s">
        <v>380</v>
      </c>
      <c r="G136" s="178" t="s">
        <v>249</v>
      </c>
      <c r="H136" s="203">
        <v>500</v>
      </c>
      <c r="I136" s="130">
        <v>100</v>
      </c>
      <c r="J136" s="208">
        <f t="shared" si="3"/>
        <v>0.5</v>
      </c>
      <c r="K136" s="288">
        <v>50</v>
      </c>
      <c r="L136" s="178"/>
      <c r="M136" s="178"/>
      <c r="N136" s="178">
        <v>50</v>
      </c>
      <c r="O136" s="178"/>
      <c r="P136" s="178"/>
      <c r="Q136" s="178"/>
      <c r="R136" s="178"/>
      <c r="S136" s="178"/>
      <c r="T136" s="130"/>
      <c r="U136" s="130"/>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250"/>
      <c r="AR136" s="259">
        <v>0.5</v>
      </c>
      <c r="AS136" s="298">
        <v>1</v>
      </c>
    </row>
    <row r="137" spans="1:45" ht="15.75" x14ac:dyDescent="0.25">
      <c r="A137" s="131"/>
      <c r="B137" s="133"/>
      <c r="C137" s="134"/>
      <c r="D137" s="196"/>
      <c r="E137" s="132" t="s">
        <v>557</v>
      </c>
      <c r="F137" s="144" t="s">
        <v>381</v>
      </c>
      <c r="G137" s="178" t="s">
        <v>249</v>
      </c>
      <c r="H137" s="203">
        <v>200000</v>
      </c>
      <c r="I137" s="130">
        <v>2</v>
      </c>
      <c r="J137" s="208">
        <f t="shared" si="3"/>
        <v>4</v>
      </c>
      <c r="K137" s="288"/>
      <c r="L137" s="178"/>
      <c r="M137" s="178"/>
      <c r="N137" s="178"/>
      <c r="O137" s="178"/>
      <c r="P137" s="178"/>
      <c r="Q137" s="178"/>
      <c r="R137" s="178"/>
      <c r="S137" s="178"/>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250"/>
      <c r="AR137" s="259"/>
      <c r="AS137" s="298"/>
    </row>
    <row r="138" spans="1:45" ht="15.75" x14ac:dyDescent="0.25">
      <c r="A138" s="131"/>
      <c r="B138" s="133"/>
      <c r="C138" s="134"/>
      <c r="D138" s="235"/>
      <c r="E138" s="132" t="s">
        <v>617</v>
      </c>
      <c r="F138" s="144" t="s">
        <v>616</v>
      </c>
      <c r="G138" s="178" t="s">
        <v>249</v>
      </c>
      <c r="H138" s="203">
        <v>20000</v>
      </c>
      <c r="I138" s="130">
        <v>20</v>
      </c>
      <c r="J138" s="208">
        <f t="shared" si="3"/>
        <v>4</v>
      </c>
      <c r="K138" s="288">
        <v>15</v>
      </c>
      <c r="L138" s="178"/>
      <c r="M138" s="178"/>
      <c r="N138" s="178">
        <v>15</v>
      </c>
      <c r="O138" s="178"/>
      <c r="P138" s="178"/>
      <c r="Q138" s="178"/>
      <c r="R138" s="178"/>
      <c r="S138" s="178"/>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250"/>
      <c r="AR138" s="259">
        <v>3</v>
      </c>
      <c r="AS138" s="298">
        <v>3</v>
      </c>
    </row>
    <row r="139" spans="1:45" ht="15.75" hidden="1" x14ac:dyDescent="0.25">
      <c r="A139" s="131"/>
      <c r="B139" s="133"/>
      <c r="C139" s="130"/>
      <c r="D139" s="236"/>
      <c r="E139" s="132"/>
      <c r="F139" s="144"/>
      <c r="G139" s="178"/>
      <c r="H139" s="203">
        <v>0</v>
      </c>
      <c r="I139" s="130">
        <v>0</v>
      </c>
      <c r="J139" s="208">
        <f t="shared" si="3"/>
        <v>0</v>
      </c>
      <c r="K139" s="288"/>
      <c r="L139" s="178"/>
      <c r="M139" s="178"/>
      <c r="N139" s="178"/>
      <c r="O139" s="178"/>
      <c r="P139" s="178"/>
      <c r="Q139" s="178"/>
      <c r="R139" s="178"/>
      <c r="S139" s="178"/>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250"/>
      <c r="AR139" s="259"/>
      <c r="AS139" s="298"/>
    </row>
    <row r="140" spans="1:45" s="3" customFormat="1" ht="17.25" customHeight="1" x14ac:dyDescent="0.25">
      <c r="A140" s="224"/>
      <c r="B140" s="225"/>
      <c r="C140" s="226" t="s">
        <v>368</v>
      </c>
      <c r="D140" s="146" t="s">
        <v>127</v>
      </c>
      <c r="E140" s="222"/>
      <c r="F140" s="117"/>
      <c r="G140" s="178"/>
      <c r="H140" s="223">
        <v>0</v>
      </c>
      <c r="I140" s="8">
        <v>0</v>
      </c>
      <c r="J140" s="208">
        <f t="shared" si="3"/>
        <v>0</v>
      </c>
      <c r="K140" s="289"/>
      <c r="L140" s="178"/>
      <c r="M140" s="178"/>
      <c r="N140" s="178"/>
      <c r="O140" s="178"/>
      <c r="P140" s="178"/>
      <c r="Q140" s="178"/>
      <c r="R140" s="178"/>
      <c r="S140" s="17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252"/>
      <c r="AR140" s="261"/>
      <c r="AS140" s="300"/>
    </row>
    <row r="141" spans="1:45" ht="15.75" hidden="1" x14ac:dyDescent="0.25">
      <c r="A141" s="131"/>
      <c r="B141" s="141"/>
      <c r="C141" s="134"/>
      <c r="D141" s="144"/>
      <c r="E141" s="132"/>
      <c r="F141" s="144"/>
      <c r="G141" s="178"/>
      <c r="H141" s="203">
        <v>0</v>
      </c>
      <c r="I141" s="130">
        <v>0</v>
      </c>
      <c r="J141" s="208">
        <f t="shared" ref="J141:J150" si="4">(H141*I141)/100000</f>
        <v>0</v>
      </c>
      <c r="K141" s="288"/>
      <c r="L141" s="178"/>
      <c r="M141" s="178"/>
      <c r="N141" s="178"/>
      <c r="O141" s="178"/>
      <c r="P141" s="178"/>
      <c r="Q141" s="178"/>
      <c r="R141" s="178"/>
      <c r="S141" s="178"/>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250"/>
      <c r="AR141" s="259"/>
      <c r="AS141" s="298"/>
    </row>
    <row r="142" spans="1:45" s="155" customFormat="1" ht="15.75" x14ac:dyDescent="0.25">
      <c r="A142" s="150"/>
      <c r="B142" s="151"/>
      <c r="C142" s="152"/>
      <c r="D142" s="197"/>
      <c r="E142" s="154"/>
      <c r="F142" s="189" t="s">
        <v>560</v>
      </c>
      <c r="G142" s="243"/>
      <c r="H142" s="207">
        <v>0</v>
      </c>
      <c r="I142" s="153">
        <v>0</v>
      </c>
      <c r="J142" s="216">
        <f>SUM(J5:J141)</f>
        <v>4777.75</v>
      </c>
      <c r="K142" s="290"/>
      <c r="L142" s="243"/>
      <c r="M142" s="243"/>
      <c r="N142" s="243"/>
      <c r="O142" s="243"/>
      <c r="P142" s="243"/>
      <c r="Q142" s="243"/>
      <c r="R142" s="243"/>
      <c r="S142" s="24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253"/>
      <c r="AR142" s="262">
        <f>SUM(AR5:AR141)</f>
        <v>2686.41</v>
      </c>
      <c r="AS142" s="301">
        <f>SUM(AS5:AS141)</f>
        <v>1284.4099999999999</v>
      </c>
    </row>
    <row r="143" spans="1:45" ht="26.25" customHeight="1" x14ac:dyDescent="0.3">
      <c r="A143" s="131" t="s">
        <v>34</v>
      </c>
      <c r="C143" s="147" t="s">
        <v>235</v>
      </c>
      <c r="D143" s="198" t="s">
        <v>264</v>
      </c>
      <c r="E143" s="137"/>
      <c r="F143" s="144"/>
      <c r="G143" s="178"/>
      <c r="H143" s="203"/>
      <c r="I143" s="130"/>
      <c r="J143" s="203"/>
      <c r="K143" s="288"/>
      <c r="L143" s="178"/>
      <c r="M143" s="178"/>
      <c r="N143" s="178"/>
      <c r="O143" s="178"/>
      <c r="P143" s="178"/>
      <c r="Q143" s="178"/>
      <c r="R143" s="178"/>
      <c r="S143" s="178"/>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250"/>
      <c r="AR143" s="259"/>
      <c r="AS143" s="298"/>
    </row>
    <row r="144" spans="1:45" ht="15.75" x14ac:dyDescent="0.25">
      <c r="A144" s="131"/>
      <c r="B144" s="133" t="s">
        <v>156</v>
      </c>
      <c r="C144" s="133" t="s">
        <v>243</v>
      </c>
      <c r="D144" s="196" t="s">
        <v>247</v>
      </c>
      <c r="E144" s="132"/>
      <c r="F144" s="144"/>
      <c r="G144" s="178"/>
      <c r="H144" s="203">
        <v>0</v>
      </c>
      <c r="I144" s="130">
        <v>0</v>
      </c>
      <c r="J144" s="203">
        <f t="shared" si="4"/>
        <v>0</v>
      </c>
      <c r="K144" s="288"/>
      <c r="L144" s="178"/>
      <c r="M144" s="178"/>
      <c r="N144" s="178"/>
      <c r="O144" s="178"/>
      <c r="P144" s="178"/>
      <c r="Q144" s="178"/>
      <c r="R144" s="178"/>
      <c r="S144" s="178"/>
      <c r="T144" s="130"/>
      <c r="U144" s="130"/>
      <c r="V144" s="130"/>
      <c r="W144" s="130"/>
      <c r="X144" s="130"/>
      <c r="Y144" s="130"/>
      <c r="Z144" s="130"/>
      <c r="AA144" s="130"/>
      <c r="AB144" s="130"/>
      <c r="AC144" s="130"/>
      <c r="AD144" s="130"/>
      <c r="AE144" s="130"/>
      <c r="AF144" s="130"/>
      <c r="AG144" s="130"/>
      <c r="AH144" s="130"/>
      <c r="AI144" s="130"/>
      <c r="AJ144" s="130"/>
      <c r="AK144" s="130"/>
      <c r="AL144" s="130"/>
      <c r="AM144" s="130"/>
      <c r="AN144" s="130"/>
      <c r="AO144" s="130"/>
      <c r="AP144" s="130"/>
      <c r="AQ144" s="250"/>
      <c r="AR144" s="259"/>
      <c r="AS144" s="298"/>
    </row>
    <row r="145" spans="1:45" ht="15.75" hidden="1" x14ac:dyDescent="0.25">
      <c r="A145" s="131"/>
      <c r="B145" s="133"/>
      <c r="E145" s="132"/>
      <c r="F145" s="144"/>
      <c r="G145" s="178"/>
      <c r="H145" s="203">
        <v>0</v>
      </c>
      <c r="I145" s="130">
        <v>0</v>
      </c>
      <c r="J145" s="203">
        <f t="shared" si="4"/>
        <v>0</v>
      </c>
      <c r="K145" s="288"/>
      <c r="L145" s="178"/>
      <c r="M145" s="178"/>
      <c r="N145" s="178"/>
      <c r="O145" s="178"/>
      <c r="P145" s="178"/>
      <c r="Q145" s="178"/>
      <c r="R145" s="178"/>
      <c r="S145" s="178"/>
      <c r="T145" s="130"/>
      <c r="U145" s="130"/>
      <c r="V145" s="130"/>
      <c r="W145" s="130"/>
      <c r="X145" s="130"/>
      <c r="Y145" s="130"/>
      <c r="Z145" s="130"/>
      <c r="AA145" s="130"/>
      <c r="AB145" s="130"/>
      <c r="AC145" s="130"/>
      <c r="AD145" s="130"/>
      <c r="AE145" s="130"/>
      <c r="AF145" s="130"/>
      <c r="AG145" s="130"/>
      <c r="AH145" s="130"/>
      <c r="AI145" s="130"/>
      <c r="AJ145" s="130"/>
      <c r="AK145" s="130"/>
      <c r="AL145" s="130"/>
      <c r="AM145" s="130"/>
      <c r="AN145" s="130"/>
      <c r="AO145" s="130"/>
      <c r="AP145" s="130"/>
      <c r="AQ145" s="250"/>
      <c r="AR145" s="259"/>
      <c r="AS145" s="298"/>
    </row>
    <row r="146" spans="1:45" ht="15.75" hidden="1" x14ac:dyDescent="0.25">
      <c r="A146" s="131"/>
      <c r="B146" s="133"/>
      <c r="C146" s="134" t="s">
        <v>35</v>
      </c>
      <c r="D146" s="145" t="s">
        <v>233</v>
      </c>
      <c r="E146" s="132"/>
      <c r="F146" s="186"/>
      <c r="G146" s="178"/>
      <c r="H146" s="203">
        <v>0</v>
      </c>
      <c r="I146" s="130">
        <v>0</v>
      </c>
      <c r="J146" s="203">
        <f t="shared" si="4"/>
        <v>0</v>
      </c>
      <c r="K146" s="288"/>
      <c r="L146" s="178"/>
      <c r="M146" s="178"/>
      <c r="N146" s="178"/>
      <c r="O146" s="178"/>
      <c r="P146" s="178"/>
      <c r="Q146" s="178"/>
      <c r="R146" s="178"/>
      <c r="S146" s="178"/>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250"/>
      <c r="AR146" s="259"/>
      <c r="AS146" s="298"/>
    </row>
    <row r="147" spans="1:45" ht="15.75" hidden="1" x14ac:dyDescent="0.25">
      <c r="A147" s="131"/>
      <c r="B147" s="133"/>
      <c r="E147" s="132"/>
      <c r="F147" s="144"/>
      <c r="G147" s="178"/>
      <c r="H147" s="203">
        <v>0</v>
      </c>
      <c r="I147" s="130">
        <v>0</v>
      </c>
      <c r="J147" s="203">
        <f t="shared" si="4"/>
        <v>0</v>
      </c>
      <c r="K147" s="288"/>
      <c r="L147" s="178"/>
      <c r="M147" s="178"/>
      <c r="N147" s="178"/>
      <c r="O147" s="178"/>
      <c r="P147" s="178"/>
      <c r="Q147" s="178"/>
      <c r="R147" s="178"/>
      <c r="S147" s="178"/>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c r="AO147" s="130"/>
      <c r="AP147" s="130"/>
      <c r="AQ147" s="250"/>
      <c r="AR147" s="259"/>
      <c r="AS147" s="298"/>
    </row>
    <row r="148" spans="1:45" ht="15.75" hidden="1" x14ac:dyDescent="0.25">
      <c r="A148" s="131"/>
      <c r="B148" s="133"/>
      <c r="C148" s="134" t="s">
        <v>37</v>
      </c>
      <c r="D148" s="199" t="s">
        <v>377</v>
      </c>
      <c r="E148" s="132"/>
      <c r="F148" s="190"/>
      <c r="G148" s="178"/>
      <c r="H148" s="203">
        <v>0</v>
      </c>
      <c r="I148" s="130">
        <v>0</v>
      </c>
      <c r="J148" s="203">
        <f t="shared" si="4"/>
        <v>0</v>
      </c>
      <c r="K148" s="288"/>
      <c r="L148" s="178"/>
      <c r="M148" s="178"/>
      <c r="N148" s="178"/>
      <c r="O148" s="178"/>
      <c r="P148" s="178"/>
      <c r="Q148" s="178"/>
      <c r="R148" s="178"/>
      <c r="S148" s="178"/>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c r="AO148" s="130"/>
      <c r="AP148" s="130"/>
      <c r="AQ148" s="250"/>
      <c r="AR148" s="259"/>
      <c r="AS148" s="298"/>
    </row>
    <row r="149" spans="1:45" ht="15.75" hidden="1" x14ac:dyDescent="0.25">
      <c r="A149" s="131"/>
      <c r="B149" s="133"/>
      <c r="E149" s="132"/>
      <c r="F149" s="144"/>
      <c r="G149" s="178"/>
      <c r="H149" s="203">
        <v>0</v>
      </c>
      <c r="I149" s="130">
        <v>0</v>
      </c>
      <c r="J149" s="203">
        <f t="shared" si="4"/>
        <v>0</v>
      </c>
      <c r="K149" s="288"/>
      <c r="L149" s="178"/>
      <c r="M149" s="178"/>
      <c r="N149" s="178"/>
      <c r="O149" s="178"/>
      <c r="P149" s="178"/>
      <c r="Q149" s="178"/>
      <c r="R149" s="178"/>
      <c r="S149" s="178"/>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250"/>
      <c r="AR149" s="259"/>
      <c r="AS149" s="298"/>
    </row>
    <row r="150" spans="1:45" ht="15.75" hidden="1" x14ac:dyDescent="0.25">
      <c r="A150" s="131"/>
      <c r="B150" s="133"/>
      <c r="C150" s="134" t="s">
        <v>40</v>
      </c>
      <c r="D150" s="145" t="s">
        <v>243</v>
      </c>
      <c r="E150" s="132"/>
      <c r="F150" s="186"/>
      <c r="G150" s="178"/>
      <c r="H150" s="203">
        <v>0</v>
      </c>
      <c r="I150" s="130">
        <v>0</v>
      </c>
      <c r="J150" s="203">
        <f t="shared" si="4"/>
        <v>0</v>
      </c>
      <c r="K150" s="288"/>
      <c r="L150" s="178"/>
      <c r="M150" s="178"/>
      <c r="N150" s="178"/>
      <c r="O150" s="178"/>
      <c r="P150" s="178"/>
      <c r="Q150" s="178"/>
      <c r="R150" s="178"/>
      <c r="S150" s="178"/>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250"/>
      <c r="AR150" s="259"/>
      <c r="AS150" s="298"/>
    </row>
    <row r="151" spans="1:45" ht="15.75" hidden="1" x14ac:dyDescent="0.25">
      <c r="A151" s="131"/>
      <c r="B151" s="133"/>
      <c r="E151" s="132"/>
      <c r="F151" s="144"/>
      <c r="G151" s="178"/>
      <c r="H151" s="203">
        <v>0</v>
      </c>
      <c r="I151" s="130">
        <v>0</v>
      </c>
      <c r="J151" s="203">
        <f t="shared" ref="J151:J174" si="5">(H151*I151)/100000</f>
        <v>0</v>
      </c>
      <c r="K151" s="288"/>
      <c r="L151" s="178"/>
      <c r="M151" s="178"/>
      <c r="N151" s="178"/>
      <c r="O151" s="178"/>
      <c r="P151" s="178"/>
      <c r="Q151" s="178"/>
      <c r="R151" s="178"/>
      <c r="S151" s="178"/>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250"/>
      <c r="AR151" s="259"/>
      <c r="AS151" s="298"/>
    </row>
    <row r="152" spans="1:45" ht="15.75" hidden="1" x14ac:dyDescent="0.25">
      <c r="A152" s="131"/>
      <c r="B152" s="133"/>
      <c r="C152" s="134" t="s">
        <v>157</v>
      </c>
      <c r="D152" s="145" t="s">
        <v>374</v>
      </c>
      <c r="E152" s="132"/>
      <c r="F152" s="144"/>
      <c r="G152" s="178"/>
      <c r="H152" s="203">
        <v>0</v>
      </c>
      <c r="I152" s="130">
        <v>0</v>
      </c>
      <c r="J152" s="203">
        <f t="shared" si="5"/>
        <v>0</v>
      </c>
      <c r="K152" s="288"/>
      <c r="L152" s="178"/>
      <c r="M152" s="178"/>
      <c r="N152" s="178"/>
      <c r="O152" s="178"/>
      <c r="P152" s="178"/>
      <c r="Q152" s="178"/>
      <c r="R152" s="178"/>
      <c r="S152" s="178"/>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250"/>
      <c r="AR152" s="259"/>
      <c r="AS152" s="298"/>
    </row>
    <row r="153" spans="1:45" ht="15.75" hidden="1" x14ac:dyDescent="0.25">
      <c r="A153" s="131"/>
      <c r="B153" s="133"/>
      <c r="C153" s="134"/>
      <c r="D153" s="144"/>
      <c r="E153" s="132"/>
      <c r="F153" s="144"/>
      <c r="G153" s="178"/>
      <c r="H153" s="203">
        <v>0</v>
      </c>
      <c r="I153" s="130">
        <v>0</v>
      </c>
      <c r="J153" s="203">
        <f t="shared" si="5"/>
        <v>0</v>
      </c>
      <c r="K153" s="288"/>
      <c r="L153" s="178"/>
      <c r="M153" s="178"/>
      <c r="N153" s="178"/>
      <c r="O153" s="178"/>
      <c r="P153" s="178"/>
      <c r="Q153" s="178"/>
      <c r="R153" s="178"/>
      <c r="S153" s="178"/>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250"/>
      <c r="AR153" s="259"/>
      <c r="AS153" s="298"/>
    </row>
    <row r="154" spans="1:45" ht="15.75" hidden="1" x14ac:dyDescent="0.25">
      <c r="A154" s="131"/>
      <c r="B154" s="133"/>
      <c r="C154" s="134" t="s">
        <v>408</v>
      </c>
      <c r="D154" s="145" t="s">
        <v>375</v>
      </c>
      <c r="E154" s="132"/>
      <c r="F154" s="144"/>
      <c r="G154" s="178"/>
      <c r="H154" s="203">
        <v>0</v>
      </c>
      <c r="I154" s="130">
        <v>0</v>
      </c>
      <c r="J154" s="203">
        <f t="shared" si="5"/>
        <v>0</v>
      </c>
      <c r="K154" s="288"/>
      <c r="L154" s="178"/>
      <c r="M154" s="178"/>
      <c r="N154" s="178"/>
      <c r="O154" s="178"/>
      <c r="P154" s="178"/>
      <c r="Q154" s="178"/>
      <c r="R154" s="178"/>
      <c r="S154" s="178"/>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0"/>
      <c r="AQ154" s="250"/>
      <c r="AR154" s="259"/>
      <c r="AS154" s="298"/>
    </row>
    <row r="155" spans="1:45" ht="15.75" hidden="1" x14ac:dyDescent="0.25">
      <c r="A155" s="131"/>
      <c r="B155" s="133"/>
      <c r="E155" s="132"/>
      <c r="F155" s="144"/>
      <c r="G155" s="178"/>
      <c r="H155" s="203">
        <v>0</v>
      </c>
      <c r="I155" s="130">
        <v>0</v>
      </c>
      <c r="J155" s="203">
        <f t="shared" si="5"/>
        <v>0</v>
      </c>
      <c r="K155" s="288"/>
      <c r="L155" s="178"/>
      <c r="M155" s="178"/>
      <c r="N155" s="178"/>
      <c r="O155" s="178"/>
      <c r="P155" s="178"/>
      <c r="Q155" s="178"/>
      <c r="R155" s="178"/>
      <c r="S155" s="178"/>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c r="AO155" s="130"/>
      <c r="AP155" s="130"/>
      <c r="AQ155" s="250"/>
      <c r="AR155" s="259"/>
      <c r="AS155" s="298"/>
    </row>
    <row r="156" spans="1:45" ht="15.75" hidden="1" x14ac:dyDescent="0.25">
      <c r="A156" s="131"/>
      <c r="B156" s="133"/>
      <c r="C156" s="134" t="s">
        <v>409</v>
      </c>
      <c r="D156" s="145" t="s">
        <v>384</v>
      </c>
      <c r="E156" s="132"/>
      <c r="F156" s="144"/>
      <c r="G156" s="178"/>
      <c r="H156" s="203">
        <v>0</v>
      </c>
      <c r="I156" s="130">
        <v>0</v>
      </c>
      <c r="J156" s="203">
        <f t="shared" si="5"/>
        <v>0</v>
      </c>
      <c r="K156" s="288"/>
      <c r="L156" s="178"/>
      <c r="M156" s="178"/>
      <c r="N156" s="178"/>
      <c r="O156" s="178"/>
      <c r="P156" s="178"/>
      <c r="Q156" s="178"/>
      <c r="R156" s="178"/>
      <c r="S156" s="178"/>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250"/>
      <c r="AR156" s="259"/>
      <c r="AS156" s="298"/>
    </row>
    <row r="157" spans="1:45" ht="15.75" hidden="1" x14ac:dyDescent="0.25">
      <c r="A157" s="131"/>
      <c r="B157" s="133"/>
      <c r="C157" s="134"/>
      <c r="D157" s="144"/>
      <c r="E157" s="132"/>
      <c r="F157" s="144"/>
      <c r="G157" s="178"/>
      <c r="H157" s="203">
        <v>0</v>
      </c>
      <c r="I157" s="130">
        <v>0</v>
      </c>
      <c r="J157" s="203">
        <f t="shared" si="5"/>
        <v>0</v>
      </c>
      <c r="K157" s="288"/>
      <c r="L157" s="178"/>
      <c r="M157" s="178"/>
      <c r="N157" s="178"/>
      <c r="O157" s="178"/>
      <c r="P157" s="178"/>
      <c r="Q157" s="178"/>
      <c r="R157" s="178"/>
      <c r="S157" s="178"/>
      <c r="T157" s="130"/>
      <c r="U157" s="130"/>
      <c r="V157" s="130"/>
      <c r="W157" s="130"/>
      <c r="X157" s="130"/>
      <c r="Y157" s="130"/>
      <c r="Z157" s="130"/>
      <c r="AA157" s="130"/>
      <c r="AB157" s="130"/>
      <c r="AC157" s="130"/>
      <c r="AD157" s="130"/>
      <c r="AE157" s="130"/>
      <c r="AF157" s="130"/>
      <c r="AG157" s="130"/>
      <c r="AH157" s="130"/>
      <c r="AI157" s="130"/>
      <c r="AJ157" s="130"/>
      <c r="AK157" s="130"/>
      <c r="AL157" s="130"/>
      <c r="AM157" s="130"/>
      <c r="AN157" s="130"/>
      <c r="AO157" s="130"/>
      <c r="AP157" s="130"/>
      <c r="AQ157" s="250"/>
      <c r="AR157" s="259"/>
      <c r="AS157" s="298"/>
    </row>
    <row r="158" spans="1:45" ht="15.75" x14ac:dyDescent="0.25">
      <c r="A158" s="131"/>
      <c r="B158" s="133" t="s">
        <v>158</v>
      </c>
      <c r="C158" s="133" t="s">
        <v>680</v>
      </c>
      <c r="D158" s="196" t="s">
        <v>268</v>
      </c>
      <c r="E158" s="132"/>
      <c r="F158" s="144"/>
      <c r="G158" s="178"/>
      <c r="H158" s="203">
        <v>0</v>
      </c>
      <c r="I158" s="130">
        <v>0</v>
      </c>
      <c r="J158" s="203">
        <f t="shared" si="5"/>
        <v>0</v>
      </c>
      <c r="K158" s="288"/>
      <c r="L158" s="178"/>
      <c r="M158" s="178"/>
      <c r="N158" s="178"/>
      <c r="O158" s="178"/>
      <c r="P158" s="178"/>
      <c r="Q158" s="178"/>
      <c r="R158" s="178"/>
      <c r="S158" s="178"/>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250"/>
      <c r="AR158" s="259"/>
      <c r="AS158" s="298"/>
    </row>
    <row r="159" spans="1:45" ht="15.75" x14ac:dyDescent="0.25">
      <c r="A159" s="131"/>
      <c r="B159" s="133"/>
      <c r="C159" s="130"/>
      <c r="D159" s="144"/>
      <c r="E159" s="132"/>
      <c r="F159" s="144"/>
      <c r="G159" s="178"/>
      <c r="H159" s="203">
        <v>0</v>
      </c>
      <c r="I159" s="130">
        <v>0</v>
      </c>
      <c r="J159" s="203">
        <f t="shared" si="5"/>
        <v>0</v>
      </c>
      <c r="K159" s="288"/>
      <c r="L159" s="178"/>
      <c r="M159" s="178"/>
      <c r="N159" s="178"/>
      <c r="O159" s="178"/>
      <c r="P159" s="178"/>
      <c r="Q159" s="178"/>
      <c r="R159" s="178"/>
      <c r="S159" s="178"/>
      <c r="T159" s="130"/>
      <c r="U159" s="130"/>
      <c r="V159" s="130"/>
      <c r="W159" s="130"/>
      <c r="X159" s="130"/>
      <c r="Y159" s="130"/>
      <c r="Z159" s="130"/>
      <c r="AA159" s="130"/>
      <c r="AB159" s="130"/>
      <c r="AC159" s="130"/>
      <c r="AD159" s="130"/>
      <c r="AE159" s="130"/>
      <c r="AF159" s="130"/>
      <c r="AG159" s="130"/>
      <c r="AH159" s="130"/>
      <c r="AI159" s="130"/>
      <c r="AJ159" s="130"/>
      <c r="AK159" s="130"/>
      <c r="AL159" s="130"/>
      <c r="AM159" s="130"/>
      <c r="AN159" s="130"/>
      <c r="AO159" s="130"/>
      <c r="AP159" s="130"/>
      <c r="AQ159" s="250"/>
      <c r="AR159" s="259"/>
      <c r="AS159" s="298"/>
    </row>
    <row r="160" spans="1:45" ht="15.75" x14ac:dyDescent="0.25">
      <c r="A160" s="131"/>
      <c r="B160" s="133"/>
      <c r="C160" s="134" t="s">
        <v>43</v>
      </c>
      <c r="D160" s="145" t="s">
        <v>382</v>
      </c>
      <c r="E160" s="132"/>
      <c r="F160" s="186"/>
      <c r="G160" s="178"/>
      <c r="H160" s="203">
        <v>0</v>
      </c>
      <c r="I160" s="130">
        <v>0</v>
      </c>
      <c r="J160" s="203">
        <f t="shared" si="5"/>
        <v>0</v>
      </c>
      <c r="K160" s="288"/>
      <c r="L160" s="178"/>
      <c r="M160" s="178"/>
      <c r="N160" s="178"/>
      <c r="O160" s="178"/>
      <c r="P160" s="178"/>
      <c r="Q160" s="178"/>
      <c r="R160" s="178"/>
      <c r="S160" s="178"/>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250"/>
      <c r="AR160" s="259"/>
      <c r="AS160" s="298"/>
    </row>
    <row r="161" spans="1:45" s="220" customFormat="1" ht="45" x14ac:dyDescent="0.25">
      <c r="A161" s="217"/>
      <c r="B161" s="218"/>
      <c r="C161" s="172"/>
      <c r="D161" s="221"/>
      <c r="E161" s="143" t="s">
        <v>624</v>
      </c>
      <c r="F161" s="221" t="s">
        <v>623</v>
      </c>
      <c r="G161" s="178" t="s">
        <v>249</v>
      </c>
      <c r="H161" s="208">
        <v>1000000</v>
      </c>
      <c r="I161" s="172">
        <v>1</v>
      </c>
      <c r="J161" s="208">
        <f t="shared" si="5"/>
        <v>10</v>
      </c>
      <c r="K161" s="178">
        <v>1</v>
      </c>
      <c r="L161" s="178"/>
      <c r="M161" s="178"/>
      <c r="N161" s="178"/>
      <c r="O161" s="178"/>
      <c r="P161" s="178"/>
      <c r="Q161" s="178">
        <v>1</v>
      </c>
      <c r="R161" s="178"/>
      <c r="S161" s="178"/>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251"/>
      <c r="AR161" s="260">
        <v>10</v>
      </c>
      <c r="AS161" s="299"/>
    </row>
    <row r="162" spans="1:45" ht="15.75" hidden="1" x14ac:dyDescent="0.25">
      <c r="A162" s="131"/>
      <c r="B162" s="133"/>
      <c r="C162" s="130"/>
      <c r="D162" s="144"/>
      <c r="E162" s="132"/>
      <c r="F162" s="144"/>
      <c r="G162" s="178"/>
      <c r="H162" s="203"/>
      <c r="I162" s="130"/>
      <c r="J162" s="203">
        <f t="shared" si="5"/>
        <v>0</v>
      </c>
      <c r="K162" s="288"/>
      <c r="L162" s="178"/>
      <c r="M162" s="178"/>
      <c r="N162" s="178"/>
      <c r="O162" s="178"/>
      <c r="P162" s="178"/>
      <c r="Q162" s="178"/>
      <c r="R162" s="178"/>
      <c r="S162" s="178"/>
      <c r="T162" s="130"/>
      <c r="U162" s="130"/>
      <c r="V162" s="130"/>
      <c r="W162" s="130"/>
      <c r="X162" s="130"/>
      <c r="Y162" s="130"/>
      <c r="Z162" s="130"/>
      <c r="AA162" s="130"/>
      <c r="AB162" s="130"/>
      <c r="AC162" s="130"/>
      <c r="AD162" s="130"/>
      <c r="AE162" s="130"/>
      <c r="AF162" s="130"/>
      <c r="AG162" s="130"/>
      <c r="AH162" s="130"/>
      <c r="AI162" s="130"/>
      <c r="AJ162" s="130"/>
      <c r="AK162" s="130"/>
      <c r="AL162" s="130"/>
      <c r="AM162" s="130"/>
      <c r="AN162" s="130"/>
      <c r="AO162" s="130"/>
      <c r="AP162" s="130"/>
      <c r="AQ162" s="250"/>
      <c r="AR162" s="259"/>
      <c r="AS162" s="298"/>
    </row>
    <row r="163" spans="1:45" ht="15.75" x14ac:dyDescent="0.25">
      <c r="A163" s="131"/>
      <c r="B163" s="133"/>
      <c r="C163" s="134" t="s">
        <v>45</v>
      </c>
      <c r="D163" s="199" t="s">
        <v>377</v>
      </c>
      <c r="E163" s="132"/>
      <c r="F163" s="190"/>
      <c r="G163" s="178"/>
      <c r="H163" s="203">
        <v>0</v>
      </c>
      <c r="I163" s="130">
        <v>0</v>
      </c>
      <c r="J163" s="203">
        <f t="shared" si="5"/>
        <v>0</v>
      </c>
      <c r="K163" s="288"/>
      <c r="L163" s="178"/>
      <c r="M163" s="178"/>
      <c r="N163" s="178"/>
      <c r="O163" s="178"/>
      <c r="P163" s="178"/>
      <c r="Q163" s="178"/>
      <c r="R163" s="178"/>
      <c r="S163" s="178"/>
      <c r="T163" s="130"/>
      <c r="U163" s="130"/>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250"/>
      <c r="AR163" s="259"/>
      <c r="AS163" s="298"/>
    </row>
    <row r="164" spans="1:45" ht="15.75" hidden="1" x14ac:dyDescent="0.25">
      <c r="A164" s="131"/>
      <c r="B164" s="133"/>
      <c r="E164" s="132"/>
      <c r="F164" s="144"/>
      <c r="G164" s="178"/>
      <c r="H164" s="203">
        <v>0</v>
      </c>
      <c r="I164" s="130">
        <v>0</v>
      </c>
      <c r="J164" s="203">
        <f t="shared" si="5"/>
        <v>0</v>
      </c>
      <c r="K164" s="288"/>
      <c r="L164" s="178"/>
      <c r="M164" s="178"/>
      <c r="N164" s="178"/>
      <c r="O164" s="178"/>
      <c r="P164" s="178"/>
      <c r="Q164" s="178"/>
      <c r="R164" s="178"/>
      <c r="S164" s="178"/>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250"/>
      <c r="AR164" s="259"/>
      <c r="AS164" s="298"/>
    </row>
    <row r="165" spans="1:45" ht="15.75" x14ac:dyDescent="0.25">
      <c r="A165" s="131"/>
      <c r="B165" s="133"/>
      <c r="C165" s="134" t="s">
        <v>159</v>
      </c>
      <c r="D165" s="145" t="s">
        <v>383</v>
      </c>
      <c r="F165" s="186"/>
      <c r="H165" s="203">
        <v>0</v>
      </c>
      <c r="I165" s="130">
        <v>0</v>
      </c>
      <c r="J165" s="203">
        <f t="shared" si="5"/>
        <v>0</v>
      </c>
      <c r="K165" s="288"/>
      <c r="L165" s="178"/>
      <c r="M165" s="178"/>
      <c r="N165" s="178"/>
      <c r="O165" s="178"/>
      <c r="P165" s="178"/>
      <c r="Q165" s="178"/>
      <c r="R165" s="178"/>
      <c r="S165" s="178"/>
      <c r="T165" s="130"/>
      <c r="U165" s="130"/>
      <c r="V165" s="130"/>
      <c r="W165" s="130"/>
      <c r="X165" s="130"/>
      <c r="Y165" s="130"/>
      <c r="Z165" s="130"/>
      <c r="AA165" s="130"/>
      <c r="AB165" s="130"/>
      <c r="AC165" s="130"/>
      <c r="AD165" s="130"/>
      <c r="AE165" s="130"/>
      <c r="AF165" s="130"/>
      <c r="AG165" s="130"/>
      <c r="AH165" s="130"/>
      <c r="AI165" s="130"/>
      <c r="AJ165" s="130"/>
      <c r="AK165" s="130"/>
      <c r="AL165" s="130"/>
      <c r="AM165" s="130"/>
      <c r="AN165" s="130"/>
      <c r="AO165" s="130"/>
      <c r="AP165" s="130"/>
      <c r="AQ165" s="250"/>
      <c r="AR165" s="259"/>
      <c r="AS165" s="298"/>
    </row>
    <row r="166" spans="1:45" ht="15.75" hidden="1" x14ac:dyDescent="0.25">
      <c r="A166" s="131"/>
      <c r="B166" s="133"/>
      <c r="C166" s="134"/>
      <c r="D166" s="145"/>
      <c r="E166" s="132"/>
      <c r="F166" s="186"/>
      <c r="G166" s="178"/>
      <c r="H166" s="203"/>
      <c r="I166" s="130"/>
      <c r="J166" s="203">
        <f t="shared" si="5"/>
        <v>0</v>
      </c>
      <c r="K166" s="288"/>
      <c r="L166" s="178"/>
      <c r="M166" s="178"/>
      <c r="N166" s="178"/>
      <c r="O166" s="178"/>
      <c r="P166" s="178"/>
      <c r="Q166" s="178"/>
      <c r="R166" s="178"/>
      <c r="S166" s="178"/>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250"/>
      <c r="AR166" s="259"/>
      <c r="AS166" s="298"/>
    </row>
    <row r="167" spans="1:45" s="220" customFormat="1" ht="135" x14ac:dyDescent="0.25">
      <c r="A167" s="217"/>
      <c r="B167" s="218"/>
      <c r="C167" s="142" t="s">
        <v>160</v>
      </c>
      <c r="D167" s="158" t="s">
        <v>374</v>
      </c>
      <c r="E167" s="143" t="s">
        <v>584</v>
      </c>
      <c r="F167" s="186" t="s">
        <v>585</v>
      </c>
      <c r="G167" s="178" t="s">
        <v>335</v>
      </c>
      <c r="H167" s="208">
        <v>7000000</v>
      </c>
      <c r="I167" s="172">
        <v>4</v>
      </c>
      <c r="J167" s="203">
        <f t="shared" si="5"/>
        <v>280</v>
      </c>
      <c r="K167" s="178"/>
      <c r="L167" s="178"/>
      <c r="M167" s="178"/>
      <c r="N167" s="178"/>
      <c r="O167" s="178"/>
      <c r="P167" s="178"/>
      <c r="Q167" s="178"/>
      <c r="R167" s="178"/>
      <c r="S167" s="178"/>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251"/>
      <c r="AR167" s="260"/>
      <c r="AS167" s="299"/>
    </row>
    <row r="168" spans="1:45" ht="15.75" x14ac:dyDescent="0.25">
      <c r="A168" s="131"/>
      <c r="B168" s="133"/>
      <c r="C168" s="134" t="s">
        <v>161</v>
      </c>
      <c r="D168" s="145" t="s">
        <v>375</v>
      </c>
      <c r="E168" s="132"/>
      <c r="F168" s="144"/>
      <c r="G168" s="178"/>
      <c r="H168" s="203">
        <v>0</v>
      </c>
      <c r="I168" s="130">
        <v>0</v>
      </c>
      <c r="J168" s="203">
        <f t="shared" si="5"/>
        <v>0</v>
      </c>
      <c r="K168" s="288"/>
      <c r="L168" s="178"/>
      <c r="M168" s="178"/>
      <c r="N168" s="178"/>
      <c r="O168" s="178"/>
      <c r="P168" s="178"/>
      <c r="Q168" s="178"/>
      <c r="R168" s="178"/>
      <c r="S168" s="178"/>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250"/>
      <c r="AR168" s="259"/>
      <c r="AS168" s="298"/>
    </row>
    <row r="169" spans="1:45" ht="15.75" hidden="1" x14ac:dyDescent="0.25">
      <c r="A169" s="131"/>
      <c r="B169" s="133"/>
      <c r="C169" s="134"/>
      <c r="D169" s="144"/>
      <c r="E169" s="132"/>
      <c r="F169" s="144"/>
      <c r="G169" s="178"/>
      <c r="H169" s="203">
        <v>0</v>
      </c>
      <c r="I169" s="130">
        <v>0</v>
      </c>
      <c r="J169" s="203">
        <f t="shared" si="5"/>
        <v>0</v>
      </c>
      <c r="K169" s="288"/>
      <c r="L169" s="178"/>
      <c r="M169" s="178"/>
      <c r="N169" s="178"/>
      <c r="O169" s="178"/>
      <c r="P169" s="178"/>
      <c r="Q169" s="178"/>
      <c r="R169" s="178"/>
      <c r="S169" s="178"/>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250"/>
      <c r="AR169" s="259"/>
      <c r="AS169" s="298"/>
    </row>
    <row r="170" spans="1:45" ht="60" x14ac:dyDescent="0.25">
      <c r="A170" s="131"/>
      <c r="B170" s="133"/>
      <c r="C170" s="142" t="s">
        <v>407</v>
      </c>
      <c r="D170" s="157" t="s">
        <v>384</v>
      </c>
      <c r="E170" s="143" t="s">
        <v>527</v>
      </c>
      <c r="F170" s="144" t="s">
        <v>452</v>
      </c>
      <c r="G170" s="178" t="s">
        <v>249</v>
      </c>
      <c r="H170" s="203">
        <v>2500000</v>
      </c>
      <c r="I170" s="130">
        <v>1</v>
      </c>
      <c r="J170" s="203">
        <f t="shared" si="5"/>
        <v>25</v>
      </c>
      <c r="K170" s="288"/>
      <c r="L170" s="178"/>
      <c r="M170" s="178"/>
      <c r="N170" s="178"/>
      <c r="O170" s="178"/>
      <c r="P170" s="178"/>
      <c r="Q170" s="178"/>
      <c r="R170" s="178"/>
      <c r="S170" s="178"/>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250"/>
      <c r="AR170" s="259"/>
      <c r="AS170" s="298"/>
    </row>
    <row r="171" spans="1:45" ht="30" x14ac:dyDescent="0.25">
      <c r="A171" s="131"/>
      <c r="B171" s="133"/>
      <c r="C171" s="134"/>
      <c r="D171" s="144"/>
      <c r="E171" s="132" t="s">
        <v>528</v>
      </c>
      <c r="F171" s="144" t="s">
        <v>385</v>
      </c>
      <c r="G171" s="178" t="s">
        <v>249</v>
      </c>
      <c r="H171" s="203">
        <v>2000000</v>
      </c>
      <c r="I171" s="130">
        <v>1</v>
      </c>
      <c r="J171" s="203">
        <f t="shared" si="5"/>
        <v>20</v>
      </c>
      <c r="K171" s="288"/>
      <c r="L171" s="178"/>
      <c r="M171" s="178"/>
      <c r="N171" s="178"/>
      <c r="O171" s="178"/>
      <c r="P171" s="178"/>
      <c r="Q171" s="178"/>
      <c r="R171" s="178"/>
      <c r="S171" s="178"/>
      <c r="T171" s="130"/>
      <c r="U171" s="130"/>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250"/>
      <c r="AR171" s="259"/>
      <c r="AS171" s="298"/>
    </row>
    <row r="172" spans="1:45" ht="30" x14ac:dyDescent="0.25">
      <c r="A172" s="131"/>
      <c r="B172" s="133"/>
      <c r="C172" s="134"/>
      <c r="D172" s="144"/>
      <c r="E172" s="132" t="s">
        <v>529</v>
      </c>
      <c r="F172" s="144" t="s">
        <v>451</v>
      </c>
      <c r="G172" s="178" t="s">
        <v>335</v>
      </c>
      <c r="H172" s="203">
        <v>2500000</v>
      </c>
      <c r="I172" s="130">
        <v>1</v>
      </c>
      <c r="J172" s="203">
        <f t="shared" si="5"/>
        <v>25</v>
      </c>
      <c r="K172" s="288">
        <v>1</v>
      </c>
      <c r="L172" s="178"/>
      <c r="M172" s="178"/>
      <c r="N172" s="178"/>
      <c r="O172" s="178"/>
      <c r="P172" s="178">
        <v>1</v>
      </c>
      <c r="Q172" s="178"/>
      <c r="R172" s="178"/>
      <c r="S172" s="178"/>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250"/>
      <c r="AR172" s="259">
        <v>25</v>
      </c>
      <c r="AS172" s="298"/>
    </row>
    <row r="173" spans="1:45" ht="30" x14ac:dyDescent="0.25">
      <c r="A173" s="131"/>
      <c r="B173" s="133"/>
      <c r="C173" s="134"/>
      <c r="D173" s="144"/>
      <c r="E173" s="132" t="s">
        <v>530</v>
      </c>
      <c r="F173" s="144" t="s">
        <v>453</v>
      </c>
      <c r="G173" s="178" t="s">
        <v>335</v>
      </c>
      <c r="H173" s="203">
        <v>1000000</v>
      </c>
      <c r="I173" s="130">
        <v>1</v>
      </c>
      <c r="J173" s="203">
        <f t="shared" si="5"/>
        <v>10</v>
      </c>
      <c r="K173" s="288">
        <v>1</v>
      </c>
      <c r="L173" s="178"/>
      <c r="M173" s="178"/>
      <c r="N173" s="178"/>
      <c r="O173" s="178"/>
      <c r="P173" s="178"/>
      <c r="Q173" s="178">
        <v>1</v>
      </c>
      <c r="R173" s="178"/>
      <c r="S173" s="178"/>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250"/>
      <c r="AR173" s="259">
        <v>10</v>
      </c>
      <c r="AS173" s="298"/>
    </row>
    <row r="174" spans="1:45" ht="15.75" x14ac:dyDescent="0.25">
      <c r="A174" s="131"/>
      <c r="B174" s="133"/>
      <c r="C174" s="134"/>
      <c r="D174" s="144"/>
      <c r="E174" s="132"/>
      <c r="F174" s="144"/>
      <c r="G174" s="178"/>
      <c r="H174" s="203">
        <v>0</v>
      </c>
      <c r="I174" s="130">
        <v>0</v>
      </c>
      <c r="J174" s="203">
        <f t="shared" si="5"/>
        <v>0</v>
      </c>
      <c r="K174" s="288"/>
      <c r="L174" s="178"/>
      <c r="M174" s="178"/>
      <c r="N174" s="178"/>
      <c r="O174" s="178"/>
      <c r="P174" s="178"/>
      <c r="Q174" s="178"/>
      <c r="R174" s="178"/>
      <c r="S174" s="178"/>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250"/>
      <c r="AR174" s="259"/>
      <c r="AS174" s="298"/>
    </row>
    <row r="175" spans="1:45" s="155" customFormat="1" ht="15.75" x14ac:dyDescent="0.25">
      <c r="A175" s="150"/>
      <c r="B175" s="156"/>
      <c r="C175" s="152"/>
      <c r="D175" s="197"/>
      <c r="E175" s="154"/>
      <c r="F175" s="189" t="s">
        <v>561</v>
      </c>
      <c r="G175" s="243"/>
      <c r="H175" s="207">
        <v>0</v>
      </c>
      <c r="I175" s="153">
        <v>0</v>
      </c>
      <c r="J175" s="216">
        <f>SUM(J143:J174)</f>
        <v>370</v>
      </c>
      <c r="K175" s="290"/>
      <c r="L175" s="243"/>
      <c r="M175" s="243"/>
      <c r="N175" s="243"/>
      <c r="O175" s="243"/>
      <c r="P175" s="243"/>
      <c r="Q175" s="243"/>
      <c r="R175" s="243"/>
      <c r="S175" s="24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253"/>
      <c r="AR175" s="262">
        <f>SUM(AR143:AR174)</f>
        <v>45</v>
      </c>
      <c r="AS175" s="301"/>
    </row>
    <row r="176" spans="1:45" ht="19.5" customHeight="1" x14ac:dyDescent="0.3">
      <c r="A176" s="131" t="s">
        <v>49</v>
      </c>
      <c r="C176" s="147" t="s">
        <v>227</v>
      </c>
      <c r="D176" s="198" t="s">
        <v>267</v>
      </c>
      <c r="E176" s="137"/>
      <c r="F176" s="144"/>
      <c r="G176" s="178"/>
      <c r="H176" s="203">
        <v>0</v>
      </c>
      <c r="I176" s="130">
        <v>0</v>
      </c>
      <c r="J176" s="203">
        <f t="shared" ref="J176:J210" si="6">(H176*I176)/100000</f>
        <v>0</v>
      </c>
      <c r="K176" s="288"/>
      <c r="L176" s="178"/>
      <c r="M176" s="178"/>
      <c r="N176" s="178"/>
      <c r="O176" s="178"/>
      <c r="P176" s="178"/>
      <c r="Q176" s="178"/>
      <c r="R176" s="178"/>
      <c r="S176" s="178"/>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250"/>
      <c r="AR176" s="259"/>
      <c r="AS176" s="298"/>
    </row>
    <row r="177" spans="1:45" ht="15.75" x14ac:dyDescent="0.25">
      <c r="A177" s="131"/>
      <c r="B177" s="133" t="s">
        <v>95</v>
      </c>
      <c r="C177" s="133" t="s">
        <v>258</v>
      </c>
      <c r="D177" s="196" t="s">
        <v>258</v>
      </c>
      <c r="E177" s="132"/>
      <c r="F177" s="144"/>
      <c r="G177" s="178"/>
      <c r="H177" s="203">
        <v>0</v>
      </c>
      <c r="I177" s="130">
        <v>0</v>
      </c>
      <c r="J177" s="203">
        <f t="shared" si="6"/>
        <v>0</v>
      </c>
      <c r="K177" s="288"/>
      <c r="L177" s="178"/>
      <c r="M177" s="178"/>
      <c r="N177" s="178"/>
      <c r="O177" s="178"/>
      <c r="P177" s="178"/>
      <c r="Q177" s="178"/>
      <c r="R177" s="178"/>
      <c r="S177" s="178"/>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250"/>
      <c r="AR177" s="259"/>
      <c r="AS177" s="298"/>
    </row>
    <row r="178" spans="1:45" s="12" customFormat="1" ht="15.75" x14ac:dyDescent="0.25">
      <c r="A178" s="165"/>
      <c r="B178" s="166"/>
      <c r="C178" s="167" t="s">
        <v>50</v>
      </c>
      <c r="D178" s="200" t="s">
        <v>269</v>
      </c>
      <c r="E178" s="168"/>
      <c r="F178" s="170"/>
      <c r="G178" s="244"/>
      <c r="H178" s="210"/>
      <c r="I178" s="173"/>
      <c r="J178" s="203">
        <f t="shared" si="6"/>
        <v>0</v>
      </c>
      <c r="K178" s="291"/>
      <c r="L178" s="245"/>
      <c r="M178" s="245"/>
      <c r="N178" s="245"/>
      <c r="O178" s="245"/>
      <c r="P178" s="245"/>
      <c r="Q178" s="245"/>
      <c r="R178" s="245"/>
      <c r="S178" s="245"/>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254"/>
      <c r="AR178" s="263"/>
      <c r="AS178" s="302"/>
    </row>
    <row r="179" spans="1:45" ht="75" customHeight="1" x14ac:dyDescent="0.25">
      <c r="A179" s="131"/>
      <c r="B179" s="133"/>
      <c r="C179" s="142" t="s">
        <v>51</v>
      </c>
      <c r="D179" s="157" t="s">
        <v>270</v>
      </c>
      <c r="E179" s="143" t="s">
        <v>521</v>
      </c>
      <c r="F179" s="163" t="s">
        <v>494</v>
      </c>
      <c r="G179" s="178" t="s">
        <v>335</v>
      </c>
      <c r="H179" s="208">
        <v>4000000</v>
      </c>
      <c r="I179" s="172">
        <v>1</v>
      </c>
      <c r="J179" s="203">
        <f t="shared" si="6"/>
        <v>40</v>
      </c>
      <c r="K179" s="288"/>
      <c r="L179" s="178"/>
      <c r="M179" s="178"/>
      <c r="N179" s="178"/>
      <c r="O179" s="178"/>
      <c r="P179" s="178"/>
      <c r="Q179" s="178"/>
      <c r="R179" s="178"/>
      <c r="S179" s="178"/>
      <c r="T179" s="130"/>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250"/>
      <c r="AR179" s="259"/>
      <c r="AS179" s="298"/>
    </row>
    <row r="180" spans="1:45" ht="31.5" customHeight="1" x14ac:dyDescent="0.25">
      <c r="A180" s="131"/>
      <c r="B180" s="133"/>
      <c r="C180" s="134"/>
      <c r="D180" s="145"/>
      <c r="E180" s="143" t="s">
        <v>522</v>
      </c>
      <c r="F180" s="144" t="s">
        <v>599</v>
      </c>
      <c r="G180" s="178" t="s">
        <v>249</v>
      </c>
      <c r="H180" s="208">
        <v>2000000</v>
      </c>
      <c r="I180" s="172">
        <v>1</v>
      </c>
      <c r="J180" s="203">
        <f t="shared" si="6"/>
        <v>20</v>
      </c>
      <c r="K180" s="288"/>
      <c r="L180" s="178"/>
      <c r="M180" s="178"/>
      <c r="N180" s="178"/>
      <c r="O180" s="178"/>
      <c r="P180" s="178"/>
      <c r="Q180" s="178"/>
      <c r="R180" s="178"/>
      <c r="S180" s="178"/>
      <c r="T180" s="130"/>
      <c r="U180" s="130"/>
      <c r="V180" s="130"/>
      <c r="W180" s="130"/>
      <c r="X180" s="130"/>
      <c r="Y180" s="130"/>
      <c r="Z180" s="130"/>
      <c r="AA180" s="130"/>
      <c r="AB180" s="130"/>
      <c r="AC180" s="130"/>
      <c r="AD180" s="130"/>
      <c r="AE180" s="130"/>
      <c r="AF180" s="130"/>
      <c r="AG180" s="130"/>
      <c r="AH180" s="130"/>
      <c r="AI180" s="130"/>
      <c r="AJ180" s="130"/>
      <c r="AK180" s="130"/>
      <c r="AL180" s="130"/>
      <c r="AM180" s="130"/>
      <c r="AN180" s="130"/>
      <c r="AO180" s="130"/>
      <c r="AP180" s="130"/>
      <c r="AQ180" s="250"/>
      <c r="AR180" s="259"/>
      <c r="AS180" s="298"/>
    </row>
    <row r="181" spans="1:45" ht="15.75" x14ac:dyDescent="0.25">
      <c r="A181" s="131"/>
      <c r="B181" s="133"/>
      <c r="C181" s="130"/>
      <c r="D181" s="144"/>
      <c r="E181" s="143" t="s">
        <v>523</v>
      </c>
      <c r="F181" s="191" t="s">
        <v>578</v>
      </c>
      <c r="G181" s="178" t="s">
        <v>249</v>
      </c>
      <c r="H181" s="203">
        <v>500000</v>
      </c>
      <c r="I181" s="130">
        <v>1</v>
      </c>
      <c r="J181" s="203">
        <f t="shared" si="6"/>
        <v>5</v>
      </c>
      <c r="K181" s="288"/>
      <c r="L181" s="178"/>
      <c r="M181" s="178"/>
      <c r="N181" s="178"/>
      <c r="O181" s="178"/>
      <c r="P181" s="178"/>
      <c r="Q181" s="178"/>
      <c r="R181" s="178"/>
      <c r="S181" s="178"/>
      <c r="T181" s="130"/>
      <c r="U181" s="130"/>
      <c r="V181" s="130"/>
      <c r="W181" s="130"/>
      <c r="X181" s="130"/>
      <c r="Y181" s="130"/>
      <c r="Z181" s="130"/>
      <c r="AA181" s="130"/>
      <c r="AB181" s="130"/>
      <c r="AC181" s="130"/>
      <c r="AD181" s="130"/>
      <c r="AE181" s="130"/>
      <c r="AF181" s="130"/>
      <c r="AG181" s="130"/>
      <c r="AH181" s="130"/>
      <c r="AI181" s="130"/>
      <c r="AJ181" s="130"/>
      <c r="AK181" s="130"/>
      <c r="AL181" s="130"/>
      <c r="AM181" s="130"/>
      <c r="AN181" s="130"/>
      <c r="AO181" s="130"/>
      <c r="AP181" s="130"/>
      <c r="AQ181" s="250"/>
      <c r="AR181" s="259"/>
      <c r="AS181" s="298"/>
    </row>
    <row r="182" spans="1:45" ht="15.75" x14ac:dyDescent="0.25">
      <c r="A182" s="131"/>
      <c r="B182" s="133"/>
      <c r="C182" s="130"/>
      <c r="D182" s="144"/>
      <c r="E182" s="143" t="s">
        <v>524</v>
      </c>
      <c r="F182" s="161" t="s">
        <v>581</v>
      </c>
      <c r="G182" s="178" t="s">
        <v>249</v>
      </c>
      <c r="H182" s="203">
        <v>1000000</v>
      </c>
      <c r="I182" s="130">
        <v>1</v>
      </c>
      <c r="J182" s="203">
        <f t="shared" si="6"/>
        <v>10</v>
      </c>
      <c r="K182" s="288"/>
      <c r="L182" s="178"/>
      <c r="M182" s="178"/>
      <c r="N182" s="178"/>
      <c r="O182" s="178"/>
      <c r="P182" s="178"/>
      <c r="Q182" s="178"/>
      <c r="R182" s="178"/>
      <c r="S182" s="178"/>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250"/>
      <c r="AR182" s="259"/>
      <c r="AS182" s="298"/>
    </row>
    <row r="183" spans="1:45" ht="15.75" x14ac:dyDescent="0.25">
      <c r="A183" s="131"/>
      <c r="B183" s="133"/>
      <c r="C183" s="130"/>
      <c r="D183" s="144"/>
      <c r="E183" s="143"/>
      <c r="F183" s="161"/>
      <c r="G183" s="178"/>
      <c r="H183" s="203"/>
      <c r="I183" s="130"/>
      <c r="J183" s="203">
        <f t="shared" si="6"/>
        <v>0</v>
      </c>
      <c r="K183" s="288"/>
      <c r="L183" s="178"/>
      <c r="M183" s="178"/>
      <c r="N183" s="178"/>
      <c r="O183" s="178"/>
      <c r="P183" s="178"/>
      <c r="Q183" s="178"/>
      <c r="R183" s="178"/>
      <c r="S183" s="178"/>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250"/>
      <c r="AR183" s="259"/>
      <c r="AS183" s="298"/>
    </row>
    <row r="184" spans="1:45" s="220" customFormat="1" ht="34.5" customHeight="1" x14ac:dyDescent="0.25">
      <c r="A184" s="217"/>
      <c r="B184" s="218"/>
      <c r="C184" s="142" t="s">
        <v>54</v>
      </c>
      <c r="D184" s="157" t="s">
        <v>499</v>
      </c>
      <c r="E184" s="143" t="s">
        <v>525</v>
      </c>
      <c r="F184" s="238" t="s">
        <v>498</v>
      </c>
      <c r="G184" s="244" t="s">
        <v>335</v>
      </c>
      <c r="H184" s="211">
        <v>75000</v>
      </c>
      <c r="I184" s="171">
        <v>736</v>
      </c>
      <c r="J184" s="203">
        <f t="shared" si="6"/>
        <v>552</v>
      </c>
      <c r="K184" s="178"/>
      <c r="L184" s="178"/>
      <c r="M184" s="178"/>
      <c r="N184" s="178"/>
      <c r="O184" s="178"/>
      <c r="P184" s="178"/>
      <c r="Q184" s="178"/>
      <c r="R184" s="178"/>
      <c r="S184" s="178"/>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251"/>
      <c r="AR184" s="260"/>
      <c r="AS184" s="299"/>
    </row>
    <row r="185" spans="1:45" s="220" customFormat="1" ht="30" x14ac:dyDescent="0.25">
      <c r="A185" s="217"/>
      <c r="B185" s="218"/>
      <c r="C185" s="142"/>
      <c r="D185" s="157"/>
      <c r="E185" s="143" t="s">
        <v>526</v>
      </c>
      <c r="F185" s="221" t="s">
        <v>497</v>
      </c>
      <c r="G185" s="178" t="s">
        <v>250</v>
      </c>
      <c r="H185" s="208">
        <v>50000</v>
      </c>
      <c r="I185" s="172">
        <v>736</v>
      </c>
      <c r="J185" s="203">
        <f t="shared" si="6"/>
        <v>368</v>
      </c>
      <c r="K185" s="178"/>
      <c r="L185" s="178"/>
      <c r="M185" s="178"/>
      <c r="N185" s="178"/>
      <c r="O185" s="178"/>
      <c r="P185" s="178"/>
      <c r="Q185" s="178"/>
      <c r="R185" s="178"/>
      <c r="S185" s="178"/>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251"/>
      <c r="AR185" s="260"/>
      <c r="AS185" s="299"/>
    </row>
    <row r="186" spans="1:45" ht="15.75" hidden="1" x14ac:dyDescent="0.25">
      <c r="A186" s="131"/>
      <c r="B186" s="133"/>
      <c r="C186" s="134"/>
      <c r="D186" s="145"/>
      <c r="E186" s="132"/>
      <c r="F186" s="144"/>
      <c r="G186" s="178"/>
      <c r="H186" s="203"/>
      <c r="I186" s="130"/>
      <c r="J186" s="203">
        <f t="shared" si="6"/>
        <v>0</v>
      </c>
      <c r="K186" s="288"/>
      <c r="L186" s="178"/>
      <c r="M186" s="178"/>
      <c r="N186" s="178"/>
      <c r="O186" s="178"/>
      <c r="P186" s="178"/>
      <c r="Q186" s="178"/>
      <c r="R186" s="178"/>
      <c r="S186" s="178"/>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250"/>
      <c r="AR186" s="259"/>
      <c r="AS186" s="298"/>
    </row>
    <row r="187" spans="1:45" ht="15.75" x14ac:dyDescent="0.25">
      <c r="A187" s="131"/>
      <c r="B187" s="133" t="s">
        <v>166</v>
      </c>
      <c r="C187" s="133" t="s">
        <v>681</v>
      </c>
      <c r="D187" s="196" t="s">
        <v>199</v>
      </c>
      <c r="E187" s="132"/>
      <c r="F187" s="144"/>
      <c r="G187" s="178"/>
      <c r="H187" s="203">
        <v>0</v>
      </c>
      <c r="I187" s="130">
        <v>0</v>
      </c>
      <c r="J187" s="203">
        <f t="shared" si="6"/>
        <v>0</v>
      </c>
      <c r="K187" s="288"/>
      <c r="L187" s="178"/>
      <c r="M187" s="178"/>
      <c r="N187" s="178"/>
      <c r="O187" s="178"/>
      <c r="P187" s="178"/>
      <c r="Q187" s="178"/>
      <c r="R187" s="178"/>
      <c r="S187" s="178"/>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250"/>
      <c r="AR187" s="259"/>
      <c r="AS187" s="298"/>
    </row>
    <row r="188" spans="1:45" ht="15.75" hidden="1" x14ac:dyDescent="0.25">
      <c r="A188" s="131"/>
      <c r="B188" s="133"/>
      <c r="E188" s="132"/>
      <c r="F188" s="144"/>
      <c r="G188" s="178"/>
      <c r="H188" s="203">
        <v>0</v>
      </c>
      <c r="I188" s="130">
        <v>0</v>
      </c>
      <c r="J188" s="203">
        <f t="shared" si="6"/>
        <v>0</v>
      </c>
      <c r="K188" s="288"/>
      <c r="L188" s="178"/>
      <c r="M188" s="178"/>
      <c r="N188" s="178"/>
      <c r="O188" s="178"/>
      <c r="P188" s="178"/>
      <c r="Q188" s="178"/>
      <c r="R188" s="178"/>
      <c r="S188" s="178"/>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250"/>
      <c r="AR188" s="259"/>
      <c r="AS188" s="298"/>
    </row>
    <row r="189" spans="1:45" ht="15.75" x14ac:dyDescent="0.25">
      <c r="A189" s="131"/>
      <c r="B189" s="133"/>
      <c r="C189" s="134" t="s">
        <v>56</v>
      </c>
      <c r="D189" s="145" t="s">
        <v>566</v>
      </c>
      <c r="E189" s="132"/>
      <c r="F189" s="144"/>
      <c r="G189" s="178"/>
      <c r="H189" s="203">
        <v>0</v>
      </c>
      <c r="I189" s="130">
        <v>0</v>
      </c>
      <c r="J189" s="203">
        <f t="shared" si="6"/>
        <v>0</v>
      </c>
      <c r="K189" s="288"/>
      <c r="L189" s="178"/>
      <c r="M189" s="178"/>
      <c r="N189" s="178"/>
      <c r="O189" s="178"/>
      <c r="P189" s="178"/>
      <c r="Q189" s="178"/>
      <c r="R189" s="178"/>
      <c r="S189" s="178"/>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250"/>
      <c r="AR189" s="259"/>
      <c r="AS189" s="298"/>
    </row>
    <row r="190" spans="1:45" ht="33" customHeight="1" x14ac:dyDescent="0.25">
      <c r="A190" s="131"/>
      <c r="B190" s="133"/>
      <c r="C190" s="184"/>
      <c r="D190" s="144"/>
      <c r="E190" s="143" t="s">
        <v>565</v>
      </c>
      <c r="F190" s="182" t="s">
        <v>570</v>
      </c>
      <c r="G190" s="242" t="s">
        <v>335</v>
      </c>
      <c r="H190" s="212">
        <v>4000000</v>
      </c>
      <c r="I190" s="162">
        <v>1</v>
      </c>
      <c r="J190" s="203">
        <f t="shared" si="6"/>
        <v>40</v>
      </c>
      <c r="K190" s="288"/>
      <c r="L190" s="178"/>
      <c r="M190" s="178"/>
      <c r="N190" s="178"/>
      <c r="O190" s="178"/>
      <c r="P190" s="178"/>
      <c r="Q190" s="178"/>
      <c r="R190" s="178"/>
      <c r="S190" s="178"/>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250"/>
      <c r="AR190" s="259"/>
      <c r="AS190" s="298"/>
    </row>
    <row r="191" spans="1:45" ht="15.75" x14ac:dyDescent="0.25">
      <c r="A191" s="131"/>
      <c r="B191" s="133"/>
      <c r="C191" s="184"/>
      <c r="D191" s="144"/>
      <c r="E191" s="143" t="s">
        <v>567</v>
      </c>
      <c r="F191" s="183" t="s">
        <v>575</v>
      </c>
      <c r="G191" s="242" t="s">
        <v>249</v>
      </c>
      <c r="H191" s="213">
        <v>500000</v>
      </c>
      <c r="I191" s="185">
        <v>1</v>
      </c>
      <c r="J191" s="203">
        <f t="shared" si="6"/>
        <v>5</v>
      </c>
      <c r="K191" s="288"/>
      <c r="L191" s="178"/>
      <c r="M191" s="178"/>
      <c r="N191" s="178"/>
      <c r="O191" s="178"/>
      <c r="P191" s="178"/>
      <c r="Q191" s="178"/>
      <c r="R191" s="178"/>
      <c r="S191" s="178"/>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250"/>
      <c r="AR191" s="259"/>
      <c r="AS191" s="298"/>
    </row>
    <row r="192" spans="1:45" ht="15.75" x14ac:dyDescent="0.25">
      <c r="A192" s="131"/>
      <c r="B192" s="133"/>
      <c r="C192" s="184"/>
      <c r="D192" s="144"/>
      <c r="E192" s="143" t="s">
        <v>568</v>
      </c>
      <c r="F192" s="183" t="s">
        <v>582</v>
      </c>
      <c r="G192" s="242" t="s">
        <v>249</v>
      </c>
      <c r="H192" s="213">
        <v>1000000</v>
      </c>
      <c r="I192" s="185">
        <v>1</v>
      </c>
      <c r="J192" s="203">
        <f t="shared" si="6"/>
        <v>10</v>
      </c>
      <c r="K192" s="288"/>
      <c r="L192" s="178"/>
      <c r="M192" s="178"/>
      <c r="N192" s="178"/>
      <c r="O192" s="178"/>
      <c r="P192" s="178"/>
      <c r="Q192" s="178"/>
      <c r="R192" s="178"/>
      <c r="S192" s="178"/>
      <c r="T192" s="130"/>
      <c r="U192" s="130"/>
      <c r="V192" s="130"/>
      <c r="W192" s="130"/>
      <c r="X192" s="130"/>
      <c r="Y192" s="130"/>
      <c r="Z192" s="130"/>
      <c r="AA192" s="130"/>
      <c r="AB192" s="130"/>
      <c r="AC192" s="130"/>
      <c r="AD192" s="130"/>
      <c r="AE192" s="130"/>
      <c r="AF192" s="130"/>
      <c r="AG192" s="130"/>
      <c r="AH192" s="130"/>
      <c r="AI192" s="130"/>
      <c r="AJ192" s="130"/>
      <c r="AK192" s="130"/>
      <c r="AL192" s="130"/>
      <c r="AM192" s="130"/>
      <c r="AN192" s="130"/>
      <c r="AO192" s="130"/>
      <c r="AP192" s="130"/>
      <c r="AQ192" s="250"/>
      <c r="AR192" s="259"/>
      <c r="AS192" s="298"/>
    </row>
    <row r="193" spans="1:45" ht="15.75" hidden="1" x14ac:dyDescent="0.25">
      <c r="A193" s="131"/>
      <c r="B193" s="133"/>
      <c r="C193" s="184"/>
      <c r="D193" s="144"/>
      <c r="E193" s="143"/>
      <c r="F193" s="183"/>
      <c r="G193" s="242"/>
      <c r="H193" s="213"/>
      <c r="I193" s="185"/>
      <c r="J193" s="203">
        <f t="shared" si="6"/>
        <v>0</v>
      </c>
      <c r="K193" s="288"/>
      <c r="L193" s="178"/>
      <c r="M193" s="178"/>
      <c r="N193" s="178"/>
      <c r="O193" s="178"/>
      <c r="P193" s="178"/>
      <c r="Q193" s="178"/>
      <c r="R193" s="178"/>
      <c r="S193" s="178"/>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250"/>
      <c r="AR193" s="259"/>
      <c r="AS193" s="298"/>
    </row>
    <row r="194" spans="1:45" ht="15.75" x14ac:dyDescent="0.25">
      <c r="A194" s="131"/>
      <c r="B194" s="133"/>
      <c r="C194" s="134" t="s">
        <v>58</v>
      </c>
      <c r="D194" s="145" t="s">
        <v>390</v>
      </c>
      <c r="E194" s="132"/>
      <c r="F194" s="183"/>
      <c r="G194" s="242"/>
      <c r="H194" s="213"/>
      <c r="I194" s="185"/>
      <c r="J194" s="203">
        <f t="shared" si="6"/>
        <v>0</v>
      </c>
      <c r="K194" s="288"/>
      <c r="L194" s="178"/>
      <c r="M194" s="178"/>
      <c r="N194" s="178"/>
      <c r="O194" s="178"/>
      <c r="P194" s="178"/>
      <c r="Q194" s="178"/>
      <c r="R194" s="178"/>
      <c r="S194" s="178"/>
      <c r="T194" s="130"/>
      <c r="U194" s="130"/>
      <c r="V194" s="130"/>
      <c r="W194" s="130"/>
      <c r="X194" s="130"/>
      <c r="Y194" s="130"/>
      <c r="Z194" s="130"/>
      <c r="AA194" s="130"/>
      <c r="AB194" s="130"/>
      <c r="AC194" s="130"/>
      <c r="AD194" s="130"/>
      <c r="AE194" s="130"/>
      <c r="AF194" s="130"/>
      <c r="AG194" s="130"/>
      <c r="AH194" s="130"/>
      <c r="AI194" s="130"/>
      <c r="AJ194" s="130"/>
      <c r="AK194" s="130"/>
      <c r="AL194" s="130"/>
      <c r="AM194" s="130"/>
      <c r="AN194" s="130"/>
      <c r="AO194" s="130"/>
      <c r="AP194" s="130"/>
      <c r="AQ194" s="250"/>
      <c r="AR194" s="259"/>
      <c r="AS194" s="298"/>
    </row>
    <row r="195" spans="1:45" s="220" customFormat="1" ht="60" customHeight="1" x14ac:dyDescent="0.25">
      <c r="A195" s="217"/>
      <c r="B195" s="218"/>
      <c r="C195" s="172"/>
      <c r="D195" s="221"/>
      <c r="E195" s="143" t="s">
        <v>569</v>
      </c>
      <c r="F195" s="248" t="s">
        <v>574</v>
      </c>
      <c r="G195" s="242" t="s">
        <v>335</v>
      </c>
      <c r="H195" s="212">
        <v>4000000</v>
      </c>
      <c r="I195" s="162">
        <v>1</v>
      </c>
      <c r="J195" s="203">
        <f t="shared" si="6"/>
        <v>40</v>
      </c>
      <c r="K195" s="178"/>
      <c r="L195" s="178"/>
      <c r="M195" s="178"/>
      <c r="N195" s="178"/>
      <c r="O195" s="178"/>
      <c r="P195" s="178"/>
      <c r="Q195" s="178"/>
      <c r="R195" s="178"/>
      <c r="S195" s="178"/>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251"/>
      <c r="AR195" s="260"/>
      <c r="AS195" s="299"/>
    </row>
    <row r="196" spans="1:45" ht="15.75" x14ac:dyDescent="0.25">
      <c r="A196" s="131"/>
      <c r="B196" s="133"/>
      <c r="C196" s="184"/>
      <c r="D196" s="144"/>
      <c r="E196" s="143" t="s">
        <v>571</v>
      </c>
      <c r="F196" s="183" t="s">
        <v>575</v>
      </c>
      <c r="G196" s="242" t="s">
        <v>249</v>
      </c>
      <c r="H196" s="213">
        <v>500000</v>
      </c>
      <c r="I196" s="130">
        <v>1</v>
      </c>
      <c r="J196" s="203">
        <f t="shared" si="6"/>
        <v>5</v>
      </c>
      <c r="K196" s="288"/>
      <c r="L196" s="178"/>
      <c r="M196" s="178"/>
      <c r="N196" s="178"/>
      <c r="O196" s="178"/>
      <c r="P196" s="178"/>
      <c r="Q196" s="178"/>
      <c r="R196" s="178"/>
      <c r="S196" s="178"/>
      <c r="T196" s="130"/>
      <c r="U196" s="130"/>
      <c r="V196" s="130"/>
      <c r="W196" s="130"/>
      <c r="X196" s="130"/>
      <c r="Y196" s="130"/>
      <c r="Z196" s="130"/>
      <c r="AA196" s="130"/>
      <c r="AB196" s="130"/>
      <c r="AC196" s="130"/>
      <c r="AD196" s="130"/>
      <c r="AE196" s="130"/>
      <c r="AF196" s="130"/>
      <c r="AG196" s="130"/>
      <c r="AH196" s="130"/>
      <c r="AI196" s="130"/>
      <c r="AJ196" s="130"/>
      <c r="AK196" s="130"/>
      <c r="AL196" s="130"/>
      <c r="AM196" s="130"/>
      <c r="AN196" s="130"/>
      <c r="AO196" s="130"/>
      <c r="AP196" s="130"/>
      <c r="AQ196" s="250"/>
      <c r="AR196" s="259"/>
      <c r="AS196" s="298"/>
    </row>
    <row r="197" spans="1:45" ht="15.75" x14ac:dyDescent="0.25">
      <c r="A197" s="131"/>
      <c r="B197" s="133"/>
      <c r="C197" s="184"/>
      <c r="D197" s="144"/>
      <c r="E197" s="143" t="s">
        <v>572</v>
      </c>
      <c r="F197" s="183" t="s">
        <v>582</v>
      </c>
      <c r="G197" s="242" t="s">
        <v>249</v>
      </c>
      <c r="H197" s="203">
        <v>1000000</v>
      </c>
      <c r="I197" s="130">
        <v>1</v>
      </c>
      <c r="J197" s="203">
        <f t="shared" si="6"/>
        <v>10</v>
      </c>
      <c r="K197" s="288"/>
      <c r="L197" s="178"/>
      <c r="M197" s="178"/>
      <c r="N197" s="178"/>
      <c r="O197" s="178"/>
      <c r="P197" s="178"/>
      <c r="Q197" s="178"/>
      <c r="R197" s="178"/>
      <c r="S197" s="178"/>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250"/>
      <c r="AR197" s="259"/>
      <c r="AS197" s="298"/>
    </row>
    <row r="198" spans="1:45" ht="15.75" hidden="1" x14ac:dyDescent="0.25">
      <c r="A198" s="131"/>
      <c r="B198" s="133"/>
      <c r="C198" s="130"/>
      <c r="D198" s="144"/>
      <c r="E198" s="132"/>
      <c r="F198" s="144"/>
      <c r="G198" s="178"/>
      <c r="H198" s="203">
        <v>0</v>
      </c>
      <c r="I198" s="130">
        <v>0</v>
      </c>
      <c r="J198" s="203">
        <f t="shared" si="6"/>
        <v>0</v>
      </c>
      <c r="K198" s="288"/>
      <c r="L198" s="178"/>
      <c r="M198" s="178"/>
      <c r="N198" s="178"/>
      <c r="O198" s="178"/>
      <c r="P198" s="178"/>
      <c r="Q198" s="178"/>
      <c r="R198" s="178"/>
      <c r="S198" s="178"/>
      <c r="T198" s="130"/>
      <c r="U198" s="130"/>
      <c r="V198" s="130"/>
      <c r="W198" s="130"/>
      <c r="X198" s="130"/>
      <c r="Y198" s="130"/>
      <c r="Z198" s="130"/>
      <c r="AA198" s="130"/>
      <c r="AB198" s="130"/>
      <c r="AC198" s="130"/>
      <c r="AD198" s="130"/>
      <c r="AE198" s="130"/>
      <c r="AF198" s="130"/>
      <c r="AG198" s="130"/>
      <c r="AH198" s="130"/>
      <c r="AI198" s="130"/>
      <c r="AJ198" s="130"/>
      <c r="AK198" s="130"/>
      <c r="AL198" s="130"/>
      <c r="AM198" s="130"/>
      <c r="AN198" s="130"/>
      <c r="AO198" s="130"/>
      <c r="AP198" s="130"/>
      <c r="AQ198" s="250"/>
      <c r="AR198" s="259"/>
      <c r="AS198" s="298"/>
    </row>
    <row r="199" spans="1:45" ht="31.5" hidden="1" customHeight="1" x14ac:dyDescent="0.25">
      <c r="A199" s="131"/>
      <c r="B199" s="133"/>
      <c r="C199" s="134" t="s">
        <v>167</v>
      </c>
      <c r="D199" s="158" t="s">
        <v>391</v>
      </c>
      <c r="E199" s="132"/>
      <c r="F199" s="144"/>
      <c r="G199" s="178"/>
      <c r="H199" s="203">
        <v>0</v>
      </c>
      <c r="I199" s="130">
        <v>0</v>
      </c>
      <c r="J199" s="203">
        <f t="shared" si="6"/>
        <v>0</v>
      </c>
      <c r="K199" s="288"/>
      <c r="L199" s="178"/>
      <c r="M199" s="178"/>
      <c r="N199" s="178"/>
      <c r="O199" s="178"/>
      <c r="P199" s="178"/>
      <c r="Q199" s="178"/>
      <c r="R199" s="178"/>
      <c r="S199" s="178"/>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250"/>
      <c r="AR199" s="259"/>
      <c r="AS199" s="298"/>
    </row>
    <row r="200" spans="1:45" ht="15.75" hidden="1" x14ac:dyDescent="0.25">
      <c r="A200" s="131"/>
      <c r="B200" s="133"/>
      <c r="E200" s="132"/>
      <c r="F200" s="144"/>
      <c r="G200" s="178"/>
      <c r="H200" s="203">
        <v>0</v>
      </c>
      <c r="I200" s="130">
        <v>0</v>
      </c>
      <c r="J200" s="203">
        <f t="shared" si="6"/>
        <v>0</v>
      </c>
      <c r="K200" s="288"/>
      <c r="L200" s="178"/>
      <c r="M200" s="178"/>
      <c r="N200" s="178"/>
      <c r="O200" s="178"/>
      <c r="P200" s="178"/>
      <c r="Q200" s="178"/>
      <c r="R200" s="178"/>
      <c r="S200" s="178"/>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250"/>
      <c r="AR200" s="259"/>
      <c r="AS200" s="298"/>
    </row>
    <row r="201" spans="1:45" ht="15.75" hidden="1" x14ac:dyDescent="0.25">
      <c r="A201" s="131"/>
      <c r="B201" s="133"/>
      <c r="C201" s="134" t="s">
        <v>402</v>
      </c>
      <c r="D201" s="145" t="s">
        <v>107</v>
      </c>
      <c r="E201" s="132"/>
      <c r="F201" s="144"/>
      <c r="G201" s="178"/>
      <c r="H201" s="203">
        <v>0</v>
      </c>
      <c r="I201" s="130">
        <v>0</v>
      </c>
      <c r="J201" s="203">
        <f t="shared" si="6"/>
        <v>0</v>
      </c>
      <c r="K201" s="288"/>
      <c r="L201" s="178"/>
      <c r="M201" s="178"/>
      <c r="N201" s="178"/>
      <c r="O201" s="178"/>
      <c r="P201" s="178"/>
      <c r="Q201" s="178"/>
      <c r="R201" s="178"/>
      <c r="S201" s="178"/>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130"/>
      <c r="AO201" s="130"/>
      <c r="AP201" s="130"/>
      <c r="AQ201" s="250"/>
      <c r="AR201" s="259"/>
      <c r="AS201" s="298"/>
    </row>
    <row r="202" spans="1:45" ht="15.75" hidden="1" x14ac:dyDescent="0.25">
      <c r="A202" s="131"/>
      <c r="B202" s="133"/>
      <c r="C202" s="134"/>
      <c r="D202" s="144"/>
      <c r="E202" s="132"/>
      <c r="F202" s="144"/>
      <c r="G202" s="178"/>
      <c r="H202" s="203">
        <v>0</v>
      </c>
      <c r="I202" s="130">
        <v>0</v>
      </c>
      <c r="J202" s="203">
        <f t="shared" si="6"/>
        <v>0</v>
      </c>
      <c r="K202" s="288"/>
      <c r="L202" s="178"/>
      <c r="M202" s="178"/>
      <c r="N202" s="178"/>
      <c r="O202" s="178"/>
      <c r="P202" s="178"/>
      <c r="Q202" s="178"/>
      <c r="R202" s="178"/>
      <c r="S202" s="178"/>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130"/>
      <c r="AO202" s="130"/>
      <c r="AP202" s="130"/>
      <c r="AQ202" s="250"/>
      <c r="AR202" s="259"/>
      <c r="AS202" s="298"/>
    </row>
    <row r="203" spans="1:45" ht="15.75" x14ac:dyDescent="0.25">
      <c r="A203" s="131"/>
      <c r="B203" s="133" t="s">
        <v>169</v>
      </c>
      <c r="C203" s="133" t="s">
        <v>682</v>
      </c>
      <c r="D203" s="145" t="s">
        <v>259</v>
      </c>
      <c r="E203" s="132"/>
      <c r="F203" s="144"/>
      <c r="G203" s="178"/>
      <c r="H203" s="203">
        <v>0</v>
      </c>
      <c r="I203" s="130">
        <v>0</v>
      </c>
      <c r="J203" s="203">
        <f t="shared" si="6"/>
        <v>0</v>
      </c>
      <c r="K203" s="288"/>
      <c r="L203" s="178"/>
      <c r="M203" s="178"/>
      <c r="N203" s="178"/>
      <c r="O203" s="178"/>
      <c r="P203" s="178"/>
      <c r="Q203" s="178"/>
      <c r="R203" s="178"/>
      <c r="S203" s="178"/>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250"/>
      <c r="AR203" s="259"/>
      <c r="AS203" s="298"/>
    </row>
    <row r="204" spans="1:45" ht="15.75" hidden="1" x14ac:dyDescent="0.25">
      <c r="A204" s="131"/>
      <c r="B204" s="133"/>
      <c r="E204" s="132"/>
      <c r="F204" s="144"/>
      <c r="G204" s="178"/>
      <c r="H204" s="203">
        <v>0</v>
      </c>
      <c r="I204" s="130">
        <v>0</v>
      </c>
      <c r="J204" s="203">
        <f t="shared" si="6"/>
        <v>0</v>
      </c>
      <c r="K204" s="288"/>
      <c r="L204" s="178"/>
      <c r="M204" s="178"/>
      <c r="N204" s="178"/>
      <c r="O204" s="178"/>
      <c r="P204" s="178"/>
      <c r="Q204" s="178"/>
      <c r="R204" s="178"/>
      <c r="S204" s="178"/>
      <c r="T204" s="130"/>
      <c r="U204" s="130"/>
      <c r="V204" s="130"/>
      <c r="W204" s="130"/>
      <c r="X204" s="130"/>
      <c r="Y204" s="130"/>
      <c r="Z204" s="130"/>
      <c r="AA204" s="130"/>
      <c r="AB204" s="130"/>
      <c r="AC204" s="130"/>
      <c r="AD204" s="130"/>
      <c r="AE204" s="130"/>
      <c r="AF204" s="130"/>
      <c r="AG204" s="130"/>
      <c r="AH204" s="130"/>
      <c r="AI204" s="130"/>
      <c r="AJ204" s="130"/>
      <c r="AK204" s="130"/>
      <c r="AL204" s="130"/>
      <c r="AM204" s="130"/>
      <c r="AN204" s="130"/>
      <c r="AO204" s="130"/>
      <c r="AP204" s="130"/>
      <c r="AQ204" s="250"/>
      <c r="AR204" s="259"/>
      <c r="AS204" s="298"/>
    </row>
    <row r="205" spans="1:45" ht="15.75" x14ac:dyDescent="0.25">
      <c r="A205" s="131"/>
      <c r="B205" s="133"/>
      <c r="C205" s="134" t="s">
        <v>87</v>
      </c>
      <c r="D205" s="145" t="s">
        <v>389</v>
      </c>
      <c r="E205" s="132"/>
      <c r="F205" s="144"/>
      <c r="G205" s="178"/>
      <c r="H205" s="203">
        <v>0</v>
      </c>
      <c r="I205" s="130">
        <v>0</v>
      </c>
      <c r="J205" s="203">
        <f t="shared" si="6"/>
        <v>0</v>
      </c>
      <c r="K205" s="288"/>
      <c r="L205" s="178"/>
      <c r="M205" s="178"/>
      <c r="N205" s="178"/>
      <c r="O205" s="178"/>
      <c r="P205" s="178"/>
      <c r="Q205" s="178"/>
      <c r="R205" s="178"/>
      <c r="S205" s="178"/>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250"/>
      <c r="AR205" s="259"/>
      <c r="AS205" s="298"/>
    </row>
    <row r="206" spans="1:45" ht="15.75" hidden="1" x14ac:dyDescent="0.25">
      <c r="A206" s="131"/>
      <c r="B206" s="133"/>
      <c r="C206" s="134"/>
      <c r="D206" s="144"/>
      <c r="E206" s="132"/>
      <c r="F206" s="144"/>
      <c r="G206" s="178"/>
      <c r="H206" s="203"/>
      <c r="I206" s="130"/>
      <c r="J206" s="203">
        <f t="shared" si="6"/>
        <v>0</v>
      </c>
      <c r="K206" s="288"/>
      <c r="L206" s="178"/>
      <c r="M206" s="178"/>
      <c r="N206" s="178"/>
      <c r="O206" s="178"/>
      <c r="P206" s="178"/>
      <c r="Q206" s="178"/>
      <c r="R206" s="178"/>
      <c r="S206" s="178"/>
      <c r="T206" s="130"/>
      <c r="U206" s="130"/>
      <c r="V206" s="130"/>
      <c r="W206" s="130"/>
      <c r="X206" s="130"/>
      <c r="Y206" s="130"/>
      <c r="Z206" s="130"/>
      <c r="AA206" s="130"/>
      <c r="AB206" s="130"/>
      <c r="AC206" s="130"/>
      <c r="AD206" s="130"/>
      <c r="AE206" s="130"/>
      <c r="AF206" s="130"/>
      <c r="AG206" s="130"/>
      <c r="AH206" s="130"/>
      <c r="AI206" s="130"/>
      <c r="AJ206" s="130"/>
      <c r="AK206" s="130"/>
      <c r="AL206" s="130"/>
      <c r="AM206" s="130"/>
      <c r="AN206" s="130"/>
      <c r="AO206" s="130"/>
      <c r="AP206" s="130"/>
      <c r="AQ206" s="250"/>
      <c r="AR206" s="259"/>
      <c r="AS206" s="298"/>
    </row>
    <row r="207" spans="1:45" s="220" customFormat="1" ht="60" x14ac:dyDescent="0.25">
      <c r="A207" s="217"/>
      <c r="B207" s="218"/>
      <c r="C207" s="142" t="s">
        <v>170</v>
      </c>
      <c r="D207" s="157" t="s">
        <v>31</v>
      </c>
      <c r="E207" s="143" t="s">
        <v>518</v>
      </c>
      <c r="F207" s="219" t="s">
        <v>454</v>
      </c>
      <c r="G207" s="178" t="s">
        <v>335</v>
      </c>
      <c r="H207" s="208">
        <v>4000000</v>
      </c>
      <c r="I207" s="172">
        <v>2</v>
      </c>
      <c r="J207" s="203">
        <f t="shared" si="6"/>
        <v>80</v>
      </c>
      <c r="K207" s="178"/>
      <c r="L207" s="178"/>
      <c r="M207" s="178"/>
      <c r="N207" s="178"/>
      <c r="O207" s="178"/>
      <c r="P207" s="178"/>
      <c r="Q207" s="178"/>
      <c r="R207" s="178"/>
      <c r="S207" s="178"/>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251"/>
      <c r="AR207" s="260"/>
      <c r="AS207" s="299"/>
    </row>
    <row r="208" spans="1:45" ht="15.75" x14ac:dyDescent="0.25">
      <c r="A208" s="131"/>
      <c r="B208" s="133"/>
      <c r="C208" s="134"/>
      <c r="D208" s="144"/>
      <c r="E208" s="143" t="s">
        <v>519</v>
      </c>
      <c r="F208" s="183" t="s">
        <v>611</v>
      </c>
      <c r="G208" s="242" t="s">
        <v>249</v>
      </c>
      <c r="H208" s="213">
        <v>500000</v>
      </c>
      <c r="I208" s="130">
        <v>1</v>
      </c>
      <c r="J208" s="203">
        <f t="shared" si="6"/>
        <v>5</v>
      </c>
      <c r="K208" s="288"/>
      <c r="L208" s="178"/>
      <c r="M208" s="178"/>
      <c r="N208" s="178"/>
      <c r="O208" s="178"/>
      <c r="P208" s="178"/>
      <c r="Q208" s="178"/>
      <c r="R208" s="178"/>
      <c r="S208" s="178"/>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130"/>
      <c r="AQ208" s="250"/>
      <c r="AR208" s="259"/>
      <c r="AS208" s="298"/>
    </row>
    <row r="209" spans="1:45" ht="15.75" x14ac:dyDescent="0.25">
      <c r="A209" s="131"/>
      <c r="B209" s="133"/>
      <c r="C209" s="134"/>
      <c r="D209" s="144"/>
      <c r="E209" s="143" t="s">
        <v>520</v>
      </c>
      <c r="F209" s="183" t="s">
        <v>612</v>
      </c>
      <c r="G209" s="242" t="s">
        <v>249</v>
      </c>
      <c r="H209" s="203">
        <v>1000000</v>
      </c>
      <c r="I209" s="130">
        <v>1</v>
      </c>
      <c r="J209" s="203">
        <f t="shared" si="6"/>
        <v>10</v>
      </c>
      <c r="K209" s="288"/>
      <c r="L209" s="178"/>
      <c r="M209" s="178"/>
      <c r="N209" s="178"/>
      <c r="O209" s="178"/>
      <c r="P209" s="178"/>
      <c r="Q209" s="178"/>
      <c r="R209" s="178"/>
      <c r="S209" s="178"/>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250"/>
      <c r="AR209" s="259"/>
      <c r="AS209" s="298"/>
    </row>
    <row r="210" spans="1:45" ht="15.75" x14ac:dyDescent="0.25">
      <c r="A210" s="131"/>
      <c r="B210" s="133"/>
      <c r="C210" s="134"/>
      <c r="D210" s="144"/>
      <c r="E210" s="132"/>
      <c r="F210" s="144"/>
      <c r="G210" s="178"/>
      <c r="H210" s="203"/>
      <c r="I210" s="130"/>
      <c r="J210" s="203">
        <f t="shared" si="6"/>
        <v>0</v>
      </c>
      <c r="K210" s="288"/>
      <c r="L210" s="178"/>
      <c r="M210" s="178"/>
      <c r="N210" s="178"/>
      <c r="O210" s="178"/>
      <c r="P210" s="178"/>
      <c r="Q210" s="178"/>
      <c r="R210" s="178"/>
      <c r="S210" s="178"/>
      <c r="T210" s="130"/>
      <c r="U210" s="130"/>
      <c r="V210" s="130"/>
      <c r="W210" s="130"/>
      <c r="X210" s="130"/>
      <c r="Y210" s="130"/>
      <c r="Z210" s="130"/>
      <c r="AA210" s="130"/>
      <c r="AB210" s="130"/>
      <c r="AC210" s="130"/>
      <c r="AD210" s="130"/>
      <c r="AE210" s="130"/>
      <c r="AF210" s="130"/>
      <c r="AG210" s="130"/>
      <c r="AH210" s="130"/>
      <c r="AI210" s="130"/>
      <c r="AJ210" s="130"/>
      <c r="AK210" s="130"/>
      <c r="AL210" s="130"/>
      <c r="AM210" s="130"/>
      <c r="AN210" s="130"/>
      <c r="AO210" s="130"/>
      <c r="AP210" s="130"/>
      <c r="AQ210" s="250"/>
      <c r="AR210" s="259"/>
      <c r="AS210" s="298"/>
    </row>
    <row r="211" spans="1:45" s="155" customFormat="1" ht="15.75" x14ac:dyDescent="0.25">
      <c r="A211" s="150"/>
      <c r="B211" s="156"/>
      <c r="C211" s="152"/>
      <c r="D211" s="197"/>
      <c r="E211" s="154"/>
      <c r="F211" s="189" t="s">
        <v>562</v>
      </c>
      <c r="G211" s="243"/>
      <c r="H211" s="207"/>
      <c r="I211" s="153"/>
      <c r="J211" s="216">
        <f>SUM(J176:J208)</f>
        <v>1190</v>
      </c>
      <c r="K211" s="290"/>
      <c r="L211" s="243"/>
      <c r="M211" s="243"/>
      <c r="N211" s="243"/>
      <c r="O211" s="243"/>
      <c r="P211" s="243"/>
      <c r="Q211" s="243"/>
      <c r="R211" s="243"/>
      <c r="S211" s="24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253"/>
      <c r="AR211" s="262">
        <f>SUM(AR176:AR210)</f>
        <v>0</v>
      </c>
      <c r="AS211" s="301"/>
    </row>
    <row r="212" spans="1:45" ht="18.75" x14ac:dyDescent="0.3">
      <c r="A212" s="131" t="s">
        <v>61</v>
      </c>
      <c r="B212" s="147" t="s">
        <v>228</v>
      </c>
      <c r="D212" s="198" t="s">
        <v>262</v>
      </c>
      <c r="E212" s="135"/>
      <c r="F212" s="144"/>
      <c r="G212" s="178"/>
      <c r="H212" s="203"/>
      <c r="I212" s="130"/>
      <c r="J212" s="203"/>
      <c r="K212" s="288"/>
      <c r="L212" s="178"/>
      <c r="M212" s="178"/>
      <c r="N212" s="178"/>
      <c r="O212" s="178"/>
      <c r="P212" s="178"/>
      <c r="Q212" s="178"/>
      <c r="R212" s="178"/>
      <c r="S212" s="178"/>
      <c r="T212" s="130"/>
      <c r="U212" s="130"/>
      <c r="V212" s="130"/>
      <c r="W212" s="130"/>
      <c r="X212" s="130"/>
      <c r="Y212" s="130"/>
      <c r="Z212" s="130"/>
      <c r="AA212" s="130"/>
      <c r="AB212" s="130"/>
      <c r="AC212" s="130"/>
      <c r="AD212" s="130"/>
      <c r="AE212" s="130"/>
      <c r="AF212" s="130"/>
      <c r="AG212" s="130"/>
      <c r="AH212" s="130"/>
      <c r="AI212" s="130"/>
      <c r="AJ212" s="130"/>
      <c r="AK212" s="130"/>
      <c r="AL212" s="130"/>
      <c r="AM212" s="130"/>
      <c r="AN212" s="130"/>
      <c r="AO212" s="130"/>
      <c r="AP212" s="130"/>
      <c r="AQ212" s="250"/>
      <c r="AR212" s="259"/>
      <c r="AS212" s="298"/>
    </row>
    <row r="213" spans="1:45" ht="15.75" x14ac:dyDescent="0.25">
      <c r="A213" s="131"/>
      <c r="B213" s="133" t="s">
        <v>182</v>
      </c>
      <c r="C213" s="133" t="s">
        <v>265</v>
      </c>
      <c r="D213" s="196" t="s">
        <v>265</v>
      </c>
      <c r="E213" s="132"/>
      <c r="F213" s="144"/>
      <c r="G213" s="178"/>
      <c r="H213" s="203">
        <v>0</v>
      </c>
      <c r="I213" s="130">
        <v>0</v>
      </c>
      <c r="J213" s="203">
        <f t="shared" ref="J213:J253" si="7">(H213*I213)/100000</f>
        <v>0</v>
      </c>
      <c r="K213" s="288"/>
      <c r="L213" s="178"/>
      <c r="M213" s="178"/>
      <c r="N213" s="178"/>
      <c r="O213" s="178"/>
      <c r="P213" s="178"/>
      <c r="Q213" s="178"/>
      <c r="R213" s="178"/>
      <c r="S213" s="178"/>
      <c r="T213" s="130"/>
      <c r="U213" s="130"/>
      <c r="V213" s="130"/>
      <c r="W213" s="130"/>
      <c r="X213" s="130"/>
      <c r="Y213" s="130"/>
      <c r="Z213" s="130"/>
      <c r="AA213" s="130"/>
      <c r="AB213" s="130"/>
      <c r="AC213" s="130"/>
      <c r="AD213" s="130"/>
      <c r="AE213" s="130"/>
      <c r="AF213" s="130"/>
      <c r="AG213" s="130"/>
      <c r="AH213" s="130"/>
      <c r="AI213" s="130"/>
      <c r="AJ213" s="130"/>
      <c r="AK213" s="130"/>
      <c r="AL213" s="130"/>
      <c r="AM213" s="130"/>
      <c r="AN213" s="130"/>
      <c r="AO213" s="130"/>
      <c r="AP213" s="130"/>
      <c r="AQ213" s="250"/>
      <c r="AR213" s="259"/>
      <c r="AS213" s="298"/>
    </row>
    <row r="214" spans="1:45" ht="15.75" hidden="1" x14ac:dyDescent="0.25">
      <c r="A214" s="131"/>
      <c r="B214" s="133"/>
      <c r="C214" s="134" t="s">
        <v>200</v>
      </c>
      <c r="D214" s="145" t="s">
        <v>403</v>
      </c>
      <c r="E214" s="132"/>
      <c r="F214" s="144"/>
      <c r="G214" s="178"/>
      <c r="H214" s="203">
        <v>0</v>
      </c>
      <c r="I214" s="130">
        <v>0</v>
      </c>
      <c r="J214" s="203">
        <f t="shared" si="7"/>
        <v>0</v>
      </c>
      <c r="K214" s="288"/>
      <c r="L214" s="178"/>
      <c r="M214" s="178"/>
      <c r="N214" s="178"/>
      <c r="O214" s="178"/>
      <c r="P214" s="178"/>
      <c r="Q214" s="178"/>
      <c r="R214" s="178"/>
      <c r="S214" s="178"/>
      <c r="T214" s="130"/>
      <c r="U214" s="130"/>
      <c r="V214" s="130"/>
      <c r="W214" s="130"/>
      <c r="X214" s="130"/>
      <c r="Y214" s="130"/>
      <c r="Z214" s="130"/>
      <c r="AA214" s="130"/>
      <c r="AB214" s="130"/>
      <c r="AC214" s="130"/>
      <c r="AD214" s="130"/>
      <c r="AE214" s="130"/>
      <c r="AF214" s="130"/>
      <c r="AG214" s="130"/>
      <c r="AH214" s="130"/>
      <c r="AI214" s="130"/>
      <c r="AJ214" s="130"/>
      <c r="AK214" s="130"/>
      <c r="AL214" s="130"/>
      <c r="AM214" s="130"/>
      <c r="AN214" s="130"/>
      <c r="AO214" s="130"/>
      <c r="AP214" s="130"/>
      <c r="AQ214" s="250"/>
      <c r="AR214" s="259"/>
      <c r="AS214" s="298"/>
    </row>
    <row r="215" spans="1:45" ht="15.75" hidden="1" x14ac:dyDescent="0.25">
      <c r="A215" s="131"/>
      <c r="B215" s="133"/>
      <c r="C215" s="134"/>
      <c r="D215" s="196"/>
      <c r="E215" s="132"/>
      <c r="F215" s="192"/>
      <c r="G215" s="178"/>
      <c r="H215" s="203">
        <v>0</v>
      </c>
      <c r="I215" s="130">
        <v>0</v>
      </c>
      <c r="J215" s="203">
        <f t="shared" si="7"/>
        <v>0</v>
      </c>
      <c r="K215" s="288"/>
      <c r="L215" s="178"/>
      <c r="M215" s="178"/>
      <c r="N215" s="178"/>
      <c r="O215" s="178"/>
      <c r="P215" s="178"/>
      <c r="Q215" s="178"/>
      <c r="R215" s="178"/>
      <c r="S215" s="178"/>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250"/>
      <c r="AR215" s="259"/>
      <c r="AS215" s="298"/>
    </row>
    <row r="216" spans="1:45" ht="15.75" hidden="1" x14ac:dyDescent="0.25">
      <c r="A216" s="131"/>
      <c r="B216" s="133"/>
      <c r="C216" s="134" t="s">
        <v>201</v>
      </c>
      <c r="D216" s="145" t="s">
        <v>404</v>
      </c>
      <c r="E216" s="132"/>
      <c r="F216" s="144"/>
      <c r="G216" s="178"/>
      <c r="H216" s="203">
        <v>0</v>
      </c>
      <c r="I216" s="130">
        <v>0</v>
      </c>
      <c r="J216" s="203">
        <f t="shared" si="7"/>
        <v>0</v>
      </c>
      <c r="K216" s="288"/>
      <c r="L216" s="178"/>
      <c r="M216" s="178"/>
      <c r="N216" s="178"/>
      <c r="O216" s="178"/>
      <c r="P216" s="178"/>
      <c r="Q216" s="178"/>
      <c r="R216" s="178"/>
      <c r="S216" s="178"/>
      <c r="T216" s="130"/>
      <c r="U216" s="130"/>
      <c r="V216" s="130"/>
      <c r="W216" s="130"/>
      <c r="X216" s="130"/>
      <c r="Y216" s="130"/>
      <c r="Z216" s="130"/>
      <c r="AA216" s="130"/>
      <c r="AB216" s="130"/>
      <c r="AC216" s="130"/>
      <c r="AD216" s="130"/>
      <c r="AE216" s="130"/>
      <c r="AF216" s="130"/>
      <c r="AG216" s="130"/>
      <c r="AH216" s="130"/>
      <c r="AI216" s="130"/>
      <c r="AJ216" s="130"/>
      <c r="AK216" s="130"/>
      <c r="AL216" s="130"/>
      <c r="AM216" s="130"/>
      <c r="AN216" s="130"/>
      <c r="AO216" s="130"/>
      <c r="AP216" s="130"/>
      <c r="AQ216" s="250"/>
      <c r="AR216" s="259"/>
      <c r="AS216" s="298"/>
    </row>
    <row r="217" spans="1:45" ht="15.75" hidden="1" x14ac:dyDescent="0.25">
      <c r="A217" s="131"/>
      <c r="B217" s="133"/>
      <c r="C217" s="134"/>
      <c r="D217" s="144"/>
      <c r="E217" s="132"/>
      <c r="F217" s="144"/>
      <c r="G217" s="178"/>
      <c r="H217" s="203">
        <v>0</v>
      </c>
      <c r="I217" s="130">
        <v>0</v>
      </c>
      <c r="J217" s="203">
        <f t="shared" si="7"/>
        <v>0</v>
      </c>
      <c r="K217" s="288"/>
      <c r="L217" s="178"/>
      <c r="M217" s="178"/>
      <c r="N217" s="178"/>
      <c r="O217" s="178"/>
      <c r="P217" s="178"/>
      <c r="Q217" s="178"/>
      <c r="R217" s="178"/>
      <c r="S217" s="178"/>
      <c r="T217" s="130"/>
      <c r="U217" s="130"/>
      <c r="V217" s="130"/>
      <c r="W217" s="130"/>
      <c r="X217" s="130"/>
      <c r="Y217" s="130"/>
      <c r="Z217" s="130"/>
      <c r="AA217" s="130"/>
      <c r="AB217" s="130"/>
      <c r="AC217" s="130"/>
      <c r="AD217" s="130"/>
      <c r="AE217" s="130"/>
      <c r="AF217" s="130"/>
      <c r="AG217" s="130"/>
      <c r="AH217" s="130"/>
      <c r="AI217" s="130"/>
      <c r="AJ217" s="130"/>
      <c r="AK217" s="130"/>
      <c r="AL217" s="130"/>
      <c r="AM217" s="130"/>
      <c r="AN217" s="130"/>
      <c r="AO217" s="130"/>
      <c r="AP217" s="130"/>
      <c r="AQ217" s="250"/>
      <c r="AR217" s="259"/>
      <c r="AS217" s="298"/>
    </row>
    <row r="218" spans="1:45" ht="15.75" x14ac:dyDescent="0.25">
      <c r="A218" s="131"/>
      <c r="B218" s="133" t="s">
        <v>183</v>
      </c>
      <c r="C218" s="133" t="s">
        <v>683</v>
      </c>
      <c r="D218" s="196" t="s">
        <v>260</v>
      </c>
      <c r="E218" s="132"/>
      <c r="F218" s="144"/>
      <c r="G218" s="178"/>
      <c r="H218" s="203">
        <v>0</v>
      </c>
      <c r="I218" s="130">
        <v>0</v>
      </c>
      <c r="J218" s="203">
        <f t="shared" si="7"/>
        <v>0</v>
      </c>
      <c r="K218" s="288"/>
      <c r="L218" s="178"/>
      <c r="M218" s="178"/>
      <c r="N218" s="178"/>
      <c r="O218" s="178"/>
      <c r="P218" s="178"/>
      <c r="Q218" s="178"/>
      <c r="R218" s="178"/>
      <c r="S218" s="178"/>
      <c r="T218" s="130"/>
      <c r="U218" s="130"/>
      <c r="V218" s="130"/>
      <c r="W218" s="130"/>
      <c r="X218" s="130"/>
      <c r="Y218" s="130"/>
      <c r="Z218" s="130"/>
      <c r="AA218" s="130"/>
      <c r="AB218" s="130"/>
      <c r="AC218" s="130"/>
      <c r="AD218" s="130"/>
      <c r="AE218" s="130"/>
      <c r="AF218" s="130"/>
      <c r="AG218" s="130"/>
      <c r="AH218" s="130"/>
      <c r="AI218" s="130"/>
      <c r="AJ218" s="130"/>
      <c r="AK218" s="130"/>
      <c r="AL218" s="130"/>
      <c r="AM218" s="130"/>
      <c r="AN218" s="130"/>
      <c r="AO218" s="130"/>
      <c r="AP218" s="130"/>
      <c r="AQ218" s="250"/>
      <c r="AR218" s="259"/>
      <c r="AS218" s="298"/>
    </row>
    <row r="219" spans="1:45" ht="15.75" x14ac:dyDescent="0.25">
      <c r="A219" s="131"/>
      <c r="B219" s="133"/>
      <c r="C219" s="134" t="s">
        <v>65</v>
      </c>
      <c r="D219" s="145" t="s">
        <v>287</v>
      </c>
      <c r="E219" s="132"/>
      <c r="F219" s="144"/>
      <c r="G219" s="178"/>
      <c r="H219" s="203">
        <v>0</v>
      </c>
      <c r="I219" s="130">
        <v>0</v>
      </c>
      <c r="J219" s="203">
        <f t="shared" si="7"/>
        <v>0</v>
      </c>
      <c r="K219" s="288"/>
      <c r="L219" s="178"/>
      <c r="M219" s="178"/>
      <c r="N219" s="178"/>
      <c r="O219" s="178"/>
      <c r="P219" s="178"/>
      <c r="Q219" s="178"/>
      <c r="R219" s="178"/>
      <c r="S219" s="178"/>
      <c r="T219" s="130"/>
      <c r="U219" s="130"/>
      <c r="V219" s="130"/>
      <c r="W219" s="130"/>
      <c r="X219" s="130"/>
      <c r="Y219" s="130"/>
      <c r="Z219" s="130"/>
      <c r="AA219" s="130"/>
      <c r="AB219" s="130"/>
      <c r="AC219" s="130"/>
      <c r="AD219" s="130"/>
      <c r="AE219" s="130"/>
      <c r="AF219" s="130"/>
      <c r="AG219" s="130"/>
      <c r="AH219" s="130"/>
      <c r="AI219" s="130"/>
      <c r="AJ219" s="130"/>
      <c r="AK219" s="130"/>
      <c r="AL219" s="130"/>
      <c r="AM219" s="130"/>
      <c r="AN219" s="130"/>
      <c r="AO219" s="130"/>
      <c r="AP219" s="130"/>
      <c r="AQ219" s="250"/>
      <c r="AR219" s="259"/>
      <c r="AS219" s="298"/>
    </row>
    <row r="220" spans="1:45" ht="15.75" x14ac:dyDescent="0.25">
      <c r="A220" s="131"/>
      <c r="B220" s="133"/>
      <c r="C220" s="134"/>
      <c r="D220" s="145"/>
      <c r="E220" s="132" t="s">
        <v>392</v>
      </c>
      <c r="F220" s="144" t="s">
        <v>288</v>
      </c>
      <c r="G220" s="178" t="s">
        <v>249</v>
      </c>
      <c r="H220" s="203">
        <v>500000</v>
      </c>
      <c r="I220" s="130">
        <v>5</v>
      </c>
      <c r="J220" s="203">
        <f t="shared" si="7"/>
        <v>25</v>
      </c>
      <c r="K220" s="288"/>
      <c r="L220" s="178"/>
      <c r="M220" s="178"/>
      <c r="N220" s="178"/>
      <c r="O220" s="178"/>
      <c r="P220" s="178"/>
      <c r="Q220" s="178"/>
      <c r="R220" s="178"/>
      <c r="S220" s="178"/>
      <c r="T220" s="130"/>
      <c r="U220" s="130"/>
      <c r="V220" s="130"/>
      <c r="W220" s="130"/>
      <c r="X220" s="130"/>
      <c r="Y220" s="130"/>
      <c r="Z220" s="130"/>
      <c r="AA220" s="130"/>
      <c r="AB220" s="130"/>
      <c r="AC220" s="130"/>
      <c r="AD220" s="130"/>
      <c r="AE220" s="130"/>
      <c r="AF220" s="130"/>
      <c r="AG220" s="130"/>
      <c r="AH220" s="130"/>
      <c r="AI220" s="130"/>
      <c r="AJ220" s="130"/>
      <c r="AK220" s="130"/>
      <c r="AL220" s="130"/>
      <c r="AM220" s="130"/>
      <c r="AN220" s="130"/>
      <c r="AO220" s="130"/>
      <c r="AP220" s="130"/>
      <c r="AQ220" s="250"/>
      <c r="AR220" s="259"/>
      <c r="AS220" s="298"/>
    </row>
    <row r="221" spans="1:45" ht="15.75" x14ac:dyDescent="0.25">
      <c r="A221" s="131"/>
      <c r="B221" s="133"/>
      <c r="C221" s="134"/>
      <c r="D221" s="145"/>
      <c r="E221" s="132" t="s">
        <v>393</v>
      </c>
      <c r="F221" s="144" t="s">
        <v>515</v>
      </c>
      <c r="G221" s="178" t="s">
        <v>249</v>
      </c>
      <c r="H221" s="203">
        <v>15000</v>
      </c>
      <c r="I221" s="130">
        <v>30</v>
      </c>
      <c r="J221" s="203">
        <f t="shared" si="7"/>
        <v>4.5</v>
      </c>
      <c r="K221" s="288"/>
      <c r="L221" s="178"/>
      <c r="M221" s="178"/>
      <c r="N221" s="178"/>
      <c r="O221" s="178"/>
      <c r="P221" s="178"/>
      <c r="Q221" s="178"/>
      <c r="R221" s="178"/>
      <c r="S221" s="178"/>
      <c r="T221" s="130"/>
      <c r="U221" s="130"/>
      <c r="V221" s="130"/>
      <c r="W221" s="130"/>
      <c r="X221" s="130"/>
      <c r="Y221" s="130"/>
      <c r="Z221" s="130"/>
      <c r="AA221" s="130"/>
      <c r="AB221" s="130"/>
      <c r="AC221" s="130"/>
      <c r="AD221" s="130"/>
      <c r="AE221" s="130"/>
      <c r="AF221" s="130"/>
      <c r="AG221" s="130"/>
      <c r="AH221" s="130"/>
      <c r="AI221" s="130"/>
      <c r="AJ221" s="130"/>
      <c r="AK221" s="130"/>
      <c r="AL221" s="130"/>
      <c r="AM221" s="130"/>
      <c r="AN221" s="130"/>
      <c r="AO221" s="130"/>
      <c r="AP221" s="130"/>
      <c r="AQ221" s="250"/>
      <c r="AR221" s="259"/>
      <c r="AS221" s="298"/>
    </row>
    <row r="222" spans="1:45" ht="30" x14ac:dyDescent="0.25">
      <c r="A222" s="131"/>
      <c r="B222" s="133"/>
      <c r="C222" s="134"/>
      <c r="D222" s="145"/>
      <c r="E222" s="132" t="s">
        <v>516</v>
      </c>
      <c r="F222" s="174" t="s">
        <v>513</v>
      </c>
      <c r="G222" s="178" t="s">
        <v>249</v>
      </c>
      <c r="H222" s="203">
        <v>40000</v>
      </c>
      <c r="I222" s="130">
        <v>15</v>
      </c>
      <c r="J222" s="203">
        <f t="shared" si="7"/>
        <v>6</v>
      </c>
      <c r="K222" s="288"/>
      <c r="L222" s="178"/>
      <c r="M222" s="178"/>
      <c r="N222" s="178"/>
      <c r="O222" s="178"/>
      <c r="P222" s="178"/>
      <c r="Q222" s="178"/>
      <c r="R222" s="178"/>
      <c r="S222" s="178"/>
      <c r="T222" s="130"/>
      <c r="U222" s="130"/>
      <c r="V222" s="130"/>
      <c r="W222" s="130"/>
      <c r="X222" s="130"/>
      <c r="Y222" s="130"/>
      <c r="Z222" s="130"/>
      <c r="AA222" s="130"/>
      <c r="AB222" s="130"/>
      <c r="AC222" s="130"/>
      <c r="AD222" s="130"/>
      <c r="AE222" s="130"/>
      <c r="AF222" s="130"/>
      <c r="AG222" s="130"/>
      <c r="AH222" s="130"/>
      <c r="AI222" s="130"/>
      <c r="AJ222" s="130"/>
      <c r="AK222" s="130"/>
      <c r="AL222" s="130"/>
      <c r="AM222" s="130"/>
      <c r="AN222" s="130"/>
      <c r="AO222" s="130"/>
      <c r="AP222" s="130"/>
      <c r="AQ222" s="250"/>
      <c r="AR222" s="259"/>
      <c r="AS222" s="298"/>
    </row>
    <row r="223" spans="1:45" ht="30" x14ac:dyDescent="0.25">
      <c r="A223" s="131"/>
      <c r="B223" s="133"/>
      <c r="C223" s="130"/>
      <c r="D223" s="144"/>
      <c r="E223" s="132" t="s">
        <v>517</v>
      </c>
      <c r="F223" s="144" t="s">
        <v>514</v>
      </c>
      <c r="G223" s="178" t="s">
        <v>249</v>
      </c>
      <c r="H223" s="203">
        <v>5000</v>
      </c>
      <c r="I223" s="130">
        <v>200</v>
      </c>
      <c r="J223" s="203">
        <f t="shared" si="7"/>
        <v>10</v>
      </c>
      <c r="K223" s="178">
        <v>30</v>
      </c>
      <c r="L223" s="178"/>
      <c r="M223" s="178"/>
      <c r="N223" s="178"/>
      <c r="O223" s="178">
        <v>30</v>
      </c>
      <c r="P223" s="178"/>
      <c r="Q223" s="178"/>
      <c r="R223" s="178"/>
      <c r="S223" s="178"/>
      <c r="T223" s="130"/>
      <c r="U223" s="130"/>
      <c r="V223" s="130"/>
      <c r="W223" s="130"/>
      <c r="X223" s="130"/>
      <c r="Y223" s="130"/>
      <c r="Z223" s="130"/>
      <c r="AA223" s="130"/>
      <c r="AB223" s="130"/>
      <c r="AC223" s="130"/>
      <c r="AD223" s="130"/>
      <c r="AE223" s="130"/>
      <c r="AF223" s="130"/>
      <c r="AG223" s="130"/>
      <c r="AH223" s="130"/>
      <c r="AI223" s="130"/>
      <c r="AJ223" s="130"/>
      <c r="AK223" s="130"/>
      <c r="AL223" s="130"/>
      <c r="AM223" s="130"/>
      <c r="AN223" s="130"/>
      <c r="AO223" s="130"/>
      <c r="AP223" s="130"/>
      <c r="AQ223" s="250"/>
      <c r="AR223" s="287">
        <v>1.5</v>
      </c>
      <c r="AS223" s="298">
        <v>2</v>
      </c>
    </row>
    <row r="224" spans="1:45" ht="15.75" x14ac:dyDescent="0.25">
      <c r="A224" s="227"/>
      <c r="B224" s="228"/>
      <c r="D224" s="229"/>
      <c r="E224" s="230" t="s">
        <v>583</v>
      </c>
      <c r="F224" s="231" t="s">
        <v>613</v>
      </c>
      <c r="G224" s="246" t="s">
        <v>249</v>
      </c>
      <c r="H224" s="232">
        <v>200000</v>
      </c>
      <c r="I224" s="233">
        <v>1</v>
      </c>
      <c r="J224" s="203">
        <f t="shared" si="7"/>
        <v>2</v>
      </c>
      <c r="K224" s="288"/>
      <c r="L224" s="178"/>
      <c r="M224" s="178"/>
      <c r="N224" s="178"/>
      <c r="O224" s="178"/>
      <c r="P224" s="178"/>
      <c r="Q224" s="178"/>
      <c r="R224" s="178"/>
      <c r="S224" s="178"/>
      <c r="T224" s="130"/>
      <c r="U224" s="130"/>
      <c r="V224" s="130"/>
      <c r="W224" s="130"/>
      <c r="X224" s="130"/>
      <c r="Y224" s="130"/>
      <c r="Z224" s="130"/>
      <c r="AA224" s="130"/>
      <c r="AB224" s="130"/>
      <c r="AC224" s="130"/>
      <c r="AD224" s="130"/>
      <c r="AE224" s="130"/>
      <c r="AF224" s="130"/>
      <c r="AG224" s="130"/>
      <c r="AH224" s="130"/>
      <c r="AI224" s="130"/>
      <c r="AJ224" s="130"/>
      <c r="AK224" s="130"/>
      <c r="AL224" s="130"/>
      <c r="AM224" s="130"/>
      <c r="AN224" s="130"/>
      <c r="AO224" s="130"/>
      <c r="AP224" s="130"/>
      <c r="AQ224" s="250"/>
      <c r="AR224" s="259"/>
      <c r="AS224" s="298"/>
    </row>
    <row r="225" spans="1:45" ht="15.75" x14ac:dyDescent="0.25">
      <c r="A225" s="131"/>
      <c r="B225" s="133"/>
      <c r="D225" s="144"/>
      <c r="E225" s="143" t="s">
        <v>573</v>
      </c>
      <c r="F225" s="183" t="s">
        <v>614</v>
      </c>
      <c r="G225" s="242" t="s">
        <v>249</v>
      </c>
      <c r="H225" s="213">
        <v>200000</v>
      </c>
      <c r="I225" s="130">
        <v>1</v>
      </c>
      <c r="J225" s="203">
        <f t="shared" si="7"/>
        <v>2</v>
      </c>
      <c r="K225" s="288"/>
      <c r="L225" s="178"/>
      <c r="M225" s="178"/>
      <c r="N225" s="178"/>
      <c r="O225" s="178"/>
      <c r="P225" s="178"/>
      <c r="Q225" s="178"/>
      <c r="R225" s="178"/>
      <c r="S225" s="178"/>
      <c r="T225" s="130"/>
      <c r="U225" s="130"/>
      <c r="V225" s="130"/>
      <c r="W225" s="130"/>
      <c r="X225" s="130"/>
      <c r="Y225" s="130"/>
      <c r="Z225" s="130"/>
      <c r="AA225" s="130"/>
      <c r="AB225" s="130"/>
      <c r="AC225" s="130"/>
      <c r="AD225" s="130"/>
      <c r="AE225" s="130"/>
      <c r="AF225" s="130"/>
      <c r="AG225" s="130"/>
      <c r="AH225" s="130"/>
      <c r="AI225" s="130"/>
      <c r="AJ225" s="130"/>
      <c r="AK225" s="130"/>
      <c r="AL225" s="130"/>
      <c r="AM225" s="130"/>
      <c r="AN225" s="130"/>
      <c r="AO225" s="130"/>
      <c r="AP225" s="130"/>
      <c r="AQ225" s="250"/>
      <c r="AR225" s="259"/>
      <c r="AS225" s="298"/>
    </row>
    <row r="226" spans="1:45" ht="15.75" hidden="1" x14ac:dyDescent="0.25">
      <c r="A226" s="131"/>
      <c r="B226" s="133"/>
      <c r="C226" s="134"/>
      <c r="D226" s="145"/>
      <c r="E226" s="132"/>
      <c r="F226" s="144"/>
      <c r="G226" s="178"/>
      <c r="H226" s="203">
        <v>0</v>
      </c>
      <c r="I226" s="130">
        <v>0</v>
      </c>
      <c r="J226" s="203">
        <f t="shared" si="7"/>
        <v>0</v>
      </c>
      <c r="K226" s="288"/>
      <c r="L226" s="178"/>
      <c r="M226" s="178"/>
      <c r="N226" s="178"/>
      <c r="O226" s="178"/>
      <c r="P226" s="178"/>
      <c r="Q226" s="178"/>
      <c r="R226" s="178"/>
      <c r="S226" s="178"/>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250"/>
      <c r="AR226" s="259"/>
      <c r="AS226" s="298"/>
    </row>
    <row r="227" spans="1:45" ht="15.75" hidden="1" x14ac:dyDescent="0.25">
      <c r="A227" s="131"/>
      <c r="B227" s="133"/>
      <c r="C227" s="134" t="s">
        <v>68</v>
      </c>
      <c r="D227" s="145" t="s">
        <v>405</v>
      </c>
      <c r="E227" s="132"/>
      <c r="F227" s="144"/>
      <c r="G227" s="178"/>
      <c r="H227" s="203">
        <v>0</v>
      </c>
      <c r="I227" s="130">
        <v>0</v>
      </c>
      <c r="J227" s="203">
        <f t="shared" si="7"/>
        <v>0</v>
      </c>
      <c r="K227" s="288"/>
      <c r="L227" s="178"/>
      <c r="M227" s="178"/>
      <c r="N227" s="178"/>
      <c r="O227" s="178"/>
      <c r="P227" s="178"/>
      <c r="Q227" s="178"/>
      <c r="R227" s="178"/>
      <c r="S227" s="178"/>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250"/>
      <c r="AR227" s="259"/>
      <c r="AS227" s="298"/>
    </row>
    <row r="228" spans="1:45" ht="15.75" hidden="1" x14ac:dyDescent="0.25">
      <c r="A228" s="131"/>
      <c r="B228" s="133"/>
      <c r="C228" s="134"/>
      <c r="D228" s="145"/>
      <c r="E228" s="132"/>
      <c r="F228" s="144"/>
      <c r="G228" s="178"/>
      <c r="H228" s="203">
        <v>0</v>
      </c>
      <c r="I228" s="130">
        <v>0</v>
      </c>
      <c r="J228" s="203">
        <f t="shared" si="7"/>
        <v>0</v>
      </c>
      <c r="K228" s="288"/>
      <c r="L228" s="178"/>
      <c r="M228" s="178"/>
      <c r="N228" s="178"/>
      <c r="O228" s="178"/>
      <c r="P228" s="178"/>
      <c r="Q228" s="178"/>
      <c r="R228" s="178"/>
      <c r="S228" s="178"/>
      <c r="T228" s="130"/>
      <c r="U228" s="130"/>
      <c r="V228" s="130"/>
      <c r="W228" s="130"/>
      <c r="X228" s="130"/>
      <c r="Y228" s="130"/>
      <c r="Z228" s="130"/>
      <c r="AA228" s="130"/>
      <c r="AB228" s="130"/>
      <c r="AC228" s="130"/>
      <c r="AD228" s="130"/>
      <c r="AE228" s="130"/>
      <c r="AF228" s="130"/>
      <c r="AG228" s="130"/>
      <c r="AH228" s="130"/>
      <c r="AI228" s="130"/>
      <c r="AJ228" s="130"/>
      <c r="AK228" s="130"/>
      <c r="AL228" s="130"/>
      <c r="AM228" s="130"/>
      <c r="AN228" s="130"/>
      <c r="AO228" s="130"/>
      <c r="AP228" s="130"/>
      <c r="AQ228" s="250"/>
      <c r="AR228" s="259"/>
      <c r="AS228" s="298"/>
    </row>
    <row r="229" spans="1:45" ht="15.75" hidden="1" x14ac:dyDescent="0.25">
      <c r="A229" s="131"/>
      <c r="B229" s="133"/>
      <c r="C229" s="134" t="s">
        <v>187</v>
      </c>
      <c r="D229" s="145" t="s">
        <v>132</v>
      </c>
      <c r="E229" s="132"/>
      <c r="F229" s="144"/>
      <c r="G229" s="178"/>
      <c r="H229" s="203">
        <v>0</v>
      </c>
      <c r="I229" s="130">
        <v>0</v>
      </c>
      <c r="J229" s="203">
        <f t="shared" si="7"/>
        <v>0</v>
      </c>
      <c r="K229" s="288"/>
      <c r="L229" s="178"/>
      <c r="M229" s="178"/>
      <c r="N229" s="178"/>
      <c r="O229" s="178"/>
      <c r="P229" s="178"/>
      <c r="Q229" s="178"/>
      <c r="R229" s="178"/>
      <c r="S229" s="178"/>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250"/>
      <c r="AR229" s="259"/>
      <c r="AS229" s="298"/>
    </row>
    <row r="230" spans="1:45" ht="15.75" hidden="1" x14ac:dyDescent="0.25">
      <c r="A230" s="131"/>
      <c r="B230" s="133"/>
      <c r="C230" s="134"/>
      <c r="E230" s="132"/>
      <c r="F230" s="144"/>
      <c r="G230" s="178"/>
      <c r="H230" s="203">
        <v>0</v>
      </c>
      <c r="I230" s="130">
        <v>0</v>
      </c>
      <c r="J230" s="203">
        <f t="shared" si="7"/>
        <v>0</v>
      </c>
      <c r="K230" s="288"/>
      <c r="L230" s="178"/>
      <c r="M230" s="178"/>
      <c r="N230" s="178"/>
      <c r="O230" s="178"/>
      <c r="P230" s="178"/>
      <c r="Q230" s="178"/>
      <c r="R230" s="178"/>
      <c r="S230" s="178"/>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250"/>
      <c r="AR230" s="259"/>
      <c r="AS230" s="298"/>
    </row>
    <row r="231" spans="1:45" ht="15.75" hidden="1" x14ac:dyDescent="0.25">
      <c r="A231" s="131"/>
      <c r="B231" s="133"/>
      <c r="C231" s="134" t="s">
        <v>188</v>
      </c>
      <c r="D231" s="145" t="s">
        <v>400</v>
      </c>
      <c r="E231" s="132"/>
      <c r="F231" s="144"/>
      <c r="G231" s="178"/>
      <c r="H231" s="203">
        <v>0</v>
      </c>
      <c r="I231" s="130">
        <v>0</v>
      </c>
      <c r="J231" s="203">
        <f t="shared" si="7"/>
        <v>0</v>
      </c>
      <c r="K231" s="288"/>
      <c r="L231" s="178"/>
      <c r="M231" s="178"/>
      <c r="N231" s="178"/>
      <c r="O231" s="178"/>
      <c r="P231" s="178"/>
      <c r="Q231" s="178"/>
      <c r="R231" s="178"/>
      <c r="S231" s="178"/>
      <c r="T231" s="130"/>
      <c r="U231" s="130"/>
      <c r="V231" s="130"/>
      <c r="W231" s="130"/>
      <c r="X231" s="130"/>
      <c r="Y231" s="130"/>
      <c r="Z231" s="130"/>
      <c r="AA231" s="130"/>
      <c r="AB231" s="130"/>
      <c r="AC231" s="130"/>
      <c r="AD231" s="130"/>
      <c r="AE231" s="130"/>
      <c r="AF231" s="130"/>
      <c r="AG231" s="130"/>
      <c r="AH231" s="130"/>
      <c r="AI231" s="130"/>
      <c r="AJ231" s="130"/>
      <c r="AK231" s="130"/>
      <c r="AL231" s="130"/>
      <c r="AM231" s="130"/>
      <c r="AN231" s="130"/>
      <c r="AO231" s="130"/>
      <c r="AP231" s="130"/>
      <c r="AQ231" s="250"/>
      <c r="AR231" s="259"/>
      <c r="AS231" s="298"/>
    </row>
    <row r="232" spans="1:45" ht="15.75" hidden="1" x14ac:dyDescent="0.25">
      <c r="A232" s="131"/>
      <c r="B232" s="133"/>
      <c r="C232" s="134"/>
      <c r="D232" s="145"/>
      <c r="E232" s="132"/>
      <c r="F232" s="144"/>
      <c r="G232" s="178"/>
      <c r="H232" s="203">
        <v>0</v>
      </c>
      <c r="I232" s="130">
        <v>0</v>
      </c>
      <c r="J232" s="203">
        <f t="shared" si="7"/>
        <v>0</v>
      </c>
      <c r="K232" s="288"/>
      <c r="L232" s="178"/>
      <c r="M232" s="178"/>
      <c r="N232" s="178"/>
      <c r="O232" s="178"/>
      <c r="P232" s="178"/>
      <c r="Q232" s="178"/>
      <c r="R232" s="178"/>
      <c r="S232" s="178"/>
      <c r="T232" s="130"/>
      <c r="U232" s="130"/>
      <c r="V232" s="130"/>
      <c r="W232" s="130"/>
      <c r="X232" s="130"/>
      <c r="Y232" s="130"/>
      <c r="Z232" s="130"/>
      <c r="AA232" s="130"/>
      <c r="AB232" s="130"/>
      <c r="AC232" s="130"/>
      <c r="AD232" s="130"/>
      <c r="AE232" s="130"/>
      <c r="AF232" s="130"/>
      <c r="AG232" s="130"/>
      <c r="AH232" s="130"/>
      <c r="AI232" s="130"/>
      <c r="AJ232" s="130"/>
      <c r="AK232" s="130"/>
      <c r="AL232" s="130"/>
      <c r="AM232" s="130"/>
      <c r="AN232" s="130"/>
      <c r="AO232" s="130"/>
      <c r="AP232" s="130"/>
      <c r="AQ232" s="250"/>
      <c r="AR232" s="259"/>
      <c r="AS232" s="298"/>
    </row>
    <row r="233" spans="1:45" ht="15.75" hidden="1" x14ac:dyDescent="0.25">
      <c r="A233" s="131"/>
      <c r="B233" s="133"/>
      <c r="C233" s="134" t="s">
        <v>406</v>
      </c>
      <c r="D233" s="145" t="s">
        <v>401</v>
      </c>
      <c r="E233" s="132"/>
      <c r="F233" s="144"/>
      <c r="G233" s="178"/>
      <c r="H233" s="203">
        <v>0</v>
      </c>
      <c r="I233" s="130">
        <v>0</v>
      </c>
      <c r="J233" s="203">
        <f t="shared" si="7"/>
        <v>0</v>
      </c>
      <c r="K233" s="288"/>
      <c r="L233" s="178"/>
      <c r="M233" s="178"/>
      <c r="N233" s="178"/>
      <c r="O233" s="178"/>
      <c r="P233" s="178"/>
      <c r="Q233" s="178"/>
      <c r="R233" s="178"/>
      <c r="S233" s="178"/>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250"/>
      <c r="AR233" s="259"/>
      <c r="AS233" s="298"/>
    </row>
    <row r="234" spans="1:45" ht="15.75" hidden="1" x14ac:dyDescent="0.25">
      <c r="A234" s="131"/>
      <c r="B234" s="133"/>
      <c r="C234" s="134"/>
      <c r="D234" s="145"/>
      <c r="E234" s="132"/>
      <c r="F234" s="144"/>
      <c r="G234" s="178"/>
      <c r="H234" s="203">
        <v>0</v>
      </c>
      <c r="I234" s="130">
        <v>0</v>
      </c>
      <c r="J234" s="203">
        <f t="shared" si="7"/>
        <v>0</v>
      </c>
      <c r="K234" s="288"/>
      <c r="L234" s="178"/>
      <c r="M234" s="178"/>
      <c r="N234" s="178"/>
      <c r="O234" s="178"/>
      <c r="P234" s="178"/>
      <c r="Q234" s="178"/>
      <c r="R234" s="178"/>
      <c r="S234" s="178"/>
      <c r="T234" s="130"/>
      <c r="U234" s="130"/>
      <c r="V234" s="130"/>
      <c r="W234" s="130"/>
      <c r="X234" s="130"/>
      <c r="Y234" s="130"/>
      <c r="Z234" s="130"/>
      <c r="AA234" s="130"/>
      <c r="AB234" s="130"/>
      <c r="AC234" s="130"/>
      <c r="AD234" s="130"/>
      <c r="AE234" s="130"/>
      <c r="AF234" s="130"/>
      <c r="AG234" s="130"/>
      <c r="AH234" s="130"/>
      <c r="AI234" s="130"/>
      <c r="AJ234" s="130"/>
      <c r="AK234" s="130"/>
      <c r="AL234" s="130"/>
      <c r="AM234" s="130"/>
      <c r="AN234" s="130"/>
      <c r="AO234" s="130"/>
      <c r="AP234" s="130"/>
      <c r="AQ234" s="250"/>
      <c r="AR234" s="259"/>
      <c r="AS234" s="298"/>
    </row>
    <row r="235" spans="1:45" ht="15.75" x14ac:dyDescent="0.25">
      <c r="A235" s="131"/>
      <c r="B235" s="133" t="s">
        <v>184</v>
      </c>
      <c r="C235" s="133" t="s">
        <v>261</v>
      </c>
      <c r="D235" s="196" t="s">
        <v>261</v>
      </c>
      <c r="E235" s="132"/>
      <c r="F235" s="144"/>
      <c r="G235" s="178"/>
      <c r="H235" s="203">
        <v>0</v>
      </c>
      <c r="I235" s="130">
        <v>0</v>
      </c>
      <c r="J235" s="203">
        <f t="shared" si="7"/>
        <v>0</v>
      </c>
      <c r="K235" s="288"/>
      <c r="L235" s="178"/>
      <c r="M235" s="178"/>
      <c r="N235" s="178"/>
      <c r="O235" s="178"/>
      <c r="P235" s="178"/>
      <c r="Q235" s="178"/>
      <c r="R235" s="178"/>
      <c r="S235" s="178"/>
      <c r="T235" s="130"/>
      <c r="U235" s="130"/>
      <c r="V235" s="130"/>
      <c r="W235" s="130"/>
      <c r="X235" s="130"/>
      <c r="Y235" s="130"/>
      <c r="Z235" s="130"/>
      <c r="AA235" s="130"/>
      <c r="AB235" s="130"/>
      <c r="AC235" s="130"/>
      <c r="AD235" s="130"/>
      <c r="AE235" s="130"/>
      <c r="AF235" s="130"/>
      <c r="AG235" s="130"/>
      <c r="AH235" s="130"/>
      <c r="AI235" s="130"/>
      <c r="AJ235" s="130"/>
      <c r="AK235" s="130"/>
      <c r="AL235" s="130"/>
      <c r="AM235" s="130"/>
      <c r="AN235" s="130"/>
      <c r="AO235" s="130"/>
      <c r="AP235" s="130"/>
      <c r="AQ235" s="250"/>
      <c r="AR235" s="259"/>
      <c r="AS235" s="298"/>
    </row>
    <row r="236" spans="1:45" ht="15.75" hidden="1" x14ac:dyDescent="0.25">
      <c r="A236" s="131"/>
      <c r="B236" s="133"/>
      <c r="C236" s="134" t="s">
        <v>71</v>
      </c>
      <c r="D236" s="145" t="s">
        <v>285</v>
      </c>
      <c r="E236" s="132"/>
      <c r="F236" s="144"/>
      <c r="G236" s="178"/>
      <c r="H236" s="203">
        <v>0</v>
      </c>
      <c r="I236" s="130">
        <v>0</v>
      </c>
      <c r="J236" s="203">
        <f t="shared" si="7"/>
        <v>0</v>
      </c>
      <c r="K236" s="288"/>
      <c r="L236" s="178"/>
      <c r="M236" s="178"/>
      <c r="N236" s="178"/>
      <c r="O236" s="178"/>
      <c r="P236" s="178"/>
      <c r="Q236" s="178"/>
      <c r="R236" s="178"/>
      <c r="S236" s="178"/>
      <c r="T236" s="130"/>
      <c r="U236" s="130"/>
      <c r="V236" s="130"/>
      <c r="W236" s="130"/>
      <c r="X236" s="130"/>
      <c r="Y236" s="130"/>
      <c r="Z236" s="130"/>
      <c r="AA236" s="130"/>
      <c r="AB236" s="130"/>
      <c r="AC236" s="130"/>
      <c r="AD236" s="130"/>
      <c r="AE236" s="130"/>
      <c r="AF236" s="130"/>
      <c r="AG236" s="130"/>
      <c r="AH236" s="130"/>
      <c r="AI236" s="130"/>
      <c r="AJ236" s="130"/>
      <c r="AK236" s="130"/>
      <c r="AL236" s="130"/>
      <c r="AM236" s="130"/>
      <c r="AN236" s="130"/>
      <c r="AO236" s="130"/>
      <c r="AP236" s="130"/>
      <c r="AQ236" s="250"/>
      <c r="AR236" s="259"/>
      <c r="AS236" s="298"/>
    </row>
    <row r="237" spans="1:45" ht="15.75" hidden="1" x14ac:dyDescent="0.25">
      <c r="A237" s="131"/>
      <c r="B237" s="133"/>
      <c r="C237" s="134"/>
      <c r="D237" s="145"/>
      <c r="E237" s="132"/>
      <c r="F237" s="144"/>
      <c r="G237" s="178"/>
      <c r="H237" s="203">
        <v>0</v>
      </c>
      <c r="I237" s="130">
        <v>0</v>
      </c>
      <c r="J237" s="203">
        <f t="shared" si="7"/>
        <v>0</v>
      </c>
      <c r="K237" s="288"/>
      <c r="L237" s="178"/>
      <c r="M237" s="178"/>
      <c r="N237" s="178"/>
      <c r="O237" s="178"/>
      <c r="P237" s="178"/>
      <c r="Q237" s="178"/>
      <c r="R237" s="178"/>
      <c r="S237" s="178"/>
      <c r="T237" s="130"/>
      <c r="U237" s="130"/>
      <c r="V237" s="130"/>
      <c r="W237" s="130"/>
      <c r="X237" s="130"/>
      <c r="Y237" s="130"/>
      <c r="Z237" s="130"/>
      <c r="AA237" s="130"/>
      <c r="AB237" s="130"/>
      <c r="AC237" s="130"/>
      <c r="AD237" s="130"/>
      <c r="AE237" s="130"/>
      <c r="AF237" s="130"/>
      <c r="AG237" s="130"/>
      <c r="AH237" s="130"/>
      <c r="AI237" s="130"/>
      <c r="AJ237" s="130"/>
      <c r="AK237" s="130"/>
      <c r="AL237" s="130"/>
      <c r="AM237" s="130"/>
      <c r="AN237" s="130"/>
      <c r="AO237" s="130"/>
      <c r="AP237" s="130"/>
      <c r="AQ237" s="250"/>
      <c r="AR237" s="259"/>
      <c r="AS237" s="298"/>
    </row>
    <row r="238" spans="1:45" ht="15.75" hidden="1" x14ac:dyDescent="0.25">
      <c r="A238" s="131"/>
      <c r="B238" s="133"/>
      <c r="C238" s="134" t="s">
        <v>190</v>
      </c>
      <c r="D238" s="145" t="s">
        <v>286</v>
      </c>
      <c r="E238" s="132"/>
      <c r="F238" s="144"/>
      <c r="G238" s="178"/>
      <c r="H238" s="203">
        <v>0</v>
      </c>
      <c r="I238" s="130">
        <v>0</v>
      </c>
      <c r="J238" s="203">
        <f t="shared" si="7"/>
        <v>0</v>
      </c>
      <c r="K238" s="288"/>
      <c r="L238" s="178"/>
      <c r="M238" s="178"/>
      <c r="N238" s="178"/>
      <c r="O238" s="178"/>
      <c r="P238" s="178"/>
      <c r="Q238" s="178"/>
      <c r="R238" s="178"/>
      <c r="S238" s="178"/>
      <c r="T238" s="130"/>
      <c r="U238" s="130"/>
      <c r="V238" s="130"/>
      <c r="W238" s="130"/>
      <c r="X238" s="130"/>
      <c r="Y238" s="130"/>
      <c r="Z238" s="130"/>
      <c r="AA238" s="130"/>
      <c r="AB238" s="130"/>
      <c r="AC238" s="130"/>
      <c r="AD238" s="130"/>
      <c r="AE238" s="130"/>
      <c r="AF238" s="130"/>
      <c r="AG238" s="130"/>
      <c r="AH238" s="130"/>
      <c r="AI238" s="130"/>
      <c r="AJ238" s="130"/>
      <c r="AK238" s="130"/>
      <c r="AL238" s="130"/>
      <c r="AM238" s="130"/>
      <c r="AN238" s="130"/>
      <c r="AO238" s="130"/>
      <c r="AP238" s="130"/>
      <c r="AQ238" s="250"/>
      <c r="AR238" s="259"/>
      <c r="AS238" s="298"/>
    </row>
    <row r="239" spans="1:45" ht="15.75" hidden="1" x14ac:dyDescent="0.25">
      <c r="A239" s="131"/>
      <c r="B239" s="133"/>
      <c r="C239" s="134"/>
      <c r="D239" s="144"/>
      <c r="E239" s="132"/>
      <c r="F239" s="144"/>
      <c r="G239" s="178"/>
      <c r="H239" s="203">
        <v>0</v>
      </c>
      <c r="I239" s="130">
        <v>0</v>
      </c>
      <c r="J239" s="203">
        <f t="shared" si="7"/>
        <v>0</v>
      </c>
      <c r="K239" s="288"/>
      <c r="L239" s="178"/>
      <c r="M239" s="178"/>
      <c r="N239" s="178"/>
      <c r="O239" s="178"/>
      <c r="P239" s="178"/>
      <c r="Q239" s="178"/>
      <c r="R239" s="178"/>
      <c r="S239" s="178"/>
      <c r="T239" s="130"/>
      <c r="U239" s="130"/>
      <c r="V239" s="130"/>
      <c r="W239" s="130"/>
      <c r="X239" s="130"/>
      <c r="Y239" s="130"/>
      <c r="Z239" s="130"/>
      <c r="AA239" s="130"/>
      <c r="AB239" s="130"/>
      <c r="AC239" s="130"/>
      <c r="AD239" s="130"/>
      <c r="AE239" s="130"/>
      <c r="AF239" s="130"/>
      <c r="AG239" s="130"/>
      <c r="AH239" s="130"/>
      <c r="AI239" s="130"/>
      <c r="AJ239" s="130"/>
      <c r="AK239" s="130"/>
      <c r="AL239" s="130"/>
      <c r="AM239" s="130"/>
      <c r="AN239" s="130"/>
      <c r="AO239" s="130"/>
      <c r="AP239" s="130"/>
      <c r="AQ239" s="250"/>
      <c r="AR239" s="259"/>
      <c r="AS239" s="298"/>
    </row>
    <row r="240" spans="1:45" ht="15.75" x14ac:dyDescent="0.25">
      <c r="A240" s="131"/>
      <c r="B240" s="133" t="s">
        <v>185</v>
      </c>
      <c r="C240" s="133" t="s">
        <v>241</v>
      </c>
      <c r="D240" s="196" t="s">
        <v>266</v>
      </c>
      <c r="E240" s="132"/>
      <c r="F240" s="144"/>
      <c r="G240" s="178"/>
      <c r="H240" s="203">
        <v>0</v>
      </c>
      <c r="I240" s="130">
        <v>0</v>
      </c>
      <c r="J240" s="203">
        <f t="shared" si="7"/>
        <v>0</v>
      </c>
      <c r="K240" s="288"/>
      <c r="L240" s="178"/>
      <c r="M240" s="178"/>
      <c r="N240" s="178"/>
      <c r="O240" s="178"/>
      <c r="P240" s="178"/>
      <c r="Q240" s="178"/>
      <c r="R240" s="178"/>
      <c r="S240" s="178"/>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250"/>
      <c r="AR240" s="259"/>
      <c r="AS240" s="298"/>
    </row>
    <row r="241" spans="1:45" ht="15.75" x14ac:dyDescent="0.25">
      <c r="A241" s="131"/>
      <c r="B241" s="133"/>
      <c r="C241" s="134" t="s">
        <v>76</v>
      </c>
      <c r="D241" s="145" t="s">
        <v>284</v>
      </c>
      <c r="E241" s="132"/>
      <c r="F241" s="144"/>
      <c r="G241" s="178"/>
      <c r="H241" s="203">
        <v>0</v>
      </c>
      <c r="I241" s="130">
        <v>0</v>
      </c>
      <c r="J241" s="203">
        <f t="shared" si="7"/>
        <v>0</v>
      </c>
      <c r="K241" s="288"/>
      <c r="L241" s="178"/>
      <c r="M241" s="178"/>
      <c r="N241" s="178"/>
      <c r="O241" s="178"/>
      <c r="P241" s="178"/>
      <c r="Q241" s="178"/>
      <c r="R241" s="178"/>
      <c r="S241" s="178"/>
      <c r="T241" s="130"/>
      <c r="U241" s="130"/>
      <c r="V241" s="130"/>
      <c r="W241" s="130"/>
      <c r="X241" s="130"/>
      <c r="Y241" s="130"/>
      <c r="Z241" s="130"/>
      <c r="AA241" s="130"/>
      <c r="AB241" s="130"/>
      <c r="AC241" s="130"/>
      <c r="AD241" s="130"/>
      <c r="AE241" s="130"/>
      <c r="AF241" s="130"/>
      <c r="AG241" s="130"/>
      <c r="AH241" s="130"/>
      <c r="AI241" s="130"/>
      <c r="AJ241" s="130"/>
      <c r="AK241" s="130"/>
      <c r="AL241" s="130"/>
      <c r="AM241" s="130"/>
      <c r="AN241" s="130"/>
      <c r="AO241" s="130"/>
      <c r="AP241" s="130"/>
      <c r="AQ241" s="250"/>
      <c r="AR241" s="259"/>
      <c r="AS241" s="298"/>
    </row>
    <row r="242" spans="1:45" ht="15.75" x14ac:dyDescent="0.25">
      <c r="A242" s="131"/>
      <c r="B242" s="133"/>
      <c r="C242" s="134"/>
      <c r="D242" s="145"/>
      <c r="E242" s="132" t="s">
        <v>394</v>
      </c>
      <c r="F242" s="162" t="s">
        <v>506</v>
      </c>
      <c r="G242" s="178" t="s">
        <v>364</v>
      </c>
      <c r="H242" s="203">
        <v>1800000</v>
      </c>
      <c r="I242" s="130">
        <v>13</v>
      </c>
      <c r="J242" s="203">
        <f t="shared" si="7"/>
        <v>234</v>
      </c>
      <c r="K242" s="288">
        <v>13</v>
      </c>
      <c r="L242" s="178"/>
      <c r="M242" s="178">
        <v>13</v>
      </c>
      <c r="N242" s="178">
        <v>13</v>
      </c>
      <c r="O242" s="178">
        <v>13</v>
      </c>
      <c r="P242" s="178">
        <v>13</v>
      </c>
      <c r="Q242" s="178">
        <v>13</v>
      </c>
      <c r="R242" s="178">
        <v>13</v>
      </c>
      <c r="S242" s="178">
        <v>13</v>
      </c>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250"/>
      <c r="AR242" s="259">
        <v>102.38</v>
      </c>
      <c r="AS242" s="203">
        <f>(AR242/7)*3</f>
        <v>43.877142857142857</v>
      </c>
    </row>
    <row r="243" spans="1:45" ht="15.75" x14ac:dyDescent="0.25">
      <c r="A243" s="131"/>
      <c r="B243" s="133"/>
      <c r="C243" s="134"/>
      <c r="D243" s="145"/>
      <c r="E243" s="132" t="s">
        <v>395</v>
      </c>
      <c r="F243" s="162" t="s">
        <v>507</v>
      </c>
      <c r="G243" s="178" t="s">
        <v>364</v>
      </c>
      <c r="H243" s="203">
        <v>1500000</v>
      </c>
      <c r="I243" s="130">
        <v>15</v>
      </c>
      <c r="J243" s="203">
        <f t="shared" si="7"/>
        <v>225</v>
      </c>
      <c r="K243" s="288">
        <v>11</v>
      </c>
      <c r="L243" s="178"/>
      <c r="M243" s="178">
        <v>11</v>
      </c>
      <c r="N243" s="178">
        <v>11</v>
      </c>
      <c r="O243" s="178">
        <v>11</v>
      </c>
      <c r="P243" s="178">
        <v>11</v>
      </c>
      <c r="Q243" s="178">
        <v>11</v>
      </c>
      <c r="R243" s="178">
        <v>11</v>
      </c>
      <c r="S243" s="178">
        <v>11</v>
      </c>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250"/>
      <c r="AR243" s="259">
        <v>12.03</v>
      </c>
      <c r="AS243" s="203">
        <f t="shared" ref="AS243:AS252" si="8">(AR243/7)*3</f>
        <v>5.1557142857142857</v>
      </c>
    </row>
    <row r="244" spans="1:45" ht="15.75" x14ac:dyDescent="0.25">
      <c r="A244" s="131"/>
      <c r="B244" s="133"/>
      <c r="C244" s="134"/>
      <c r="D244" s="145"/>
      <c r="E244" s="132" t="s">
        <v>396</v>
      </c>
      <c r="F244" s="162" t="s">
        <v>502</v>
      </c>
      <c r="G244" s="178" t="s">
        <v>364</v>
      </c>
      <c r="H244" s="203">
        <v>1000000</v>
      </c>
      <c r="I244" s="130">
        <v>26</v>
      </c>
      <c r="J244" s="203">
        <f t="shared" si="7"/>
        <v>260</v>
      </c>
      <c r="K244" s="288">
        <v>26</v>
      </c>
      <c r="L244" s="178"/>
      <c r="M244" s="178">
        <v>26</v>
      </c>
      <c r="N244" s="178">
        <v>26</v>
      </c>
      <c r="O244" s="178">
        <v>26</v>
      </c>
      <c r="P244" s="178">
        <v>26</v>
      </c>
      <c r="Q244" s="178">
        <v>26</v>
      </c>
      <c r="R244" s="178">
        <v>26</v>
      </c>
      <c r="S244" s="178">
        <v>26</v>
      </c>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250"/>
      <c r="AR244" s="259">
        <v>54.6</v>
      </c>
      <c r="AS244" s="203">
        <f t="shared" si="8"/>
        <v>23.4</v>
      </c>
    </row>
    <row r="245" spans="1:45" ht="15.75" x14ac:dyDescent="0.25">
      <c r="A245" s="131"/>
      <c r="B245" s="133"/>
      <c r="C245" s="134"/>
      <c r="D245" s="145"/>
      <c r="E245" s="132" t="s">
        <v>508</v>
      </c>
      <c r="F245" s="149" t="s">
        <v>592</v>
      </c>
      <c r="G245" s="178" t="s">
        <v>364</v>
      </c>
      <c r="H245" s="203">
        <v>1000000</v>
      </c>
      <c r="I245" s="130">
        <v>2</v>
      </c>
      <c r="J245" s="203">
        <f t="shared" si="7"/>
        <v>20</v>
      </c>
      <c r="K245" s="288">
        <v>2</v>
      </c>
      <c r="L245" s="178"/>
      <c r="M245" s="178">
        <v>2</v>
      </c>
      <c r="N245" s="178">
        <v>2</v>
      </c>
      <c r="O245" s="178">
        <v>2</v>
      </c>
      <c r="P245" s="178">
        <v>2</v>
      </c>
      <c r="Q245" s="178">
        <v>2</v>
      </c>
      <c r="R245" s="178">
        <v>2</v>
      </c>
      <c r="S245" s="178">
        <v>2</v>
      </c>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250"/>
      <c r="AR245" s="259">
        <v>2.1</v>
      </c>
      <c r="AS245" s="203">
        <f t="shared" si="8"/>
        <v>0.89999999999999991</v>
      </c>
    </row>
    <row r="246" spans="1:45" ht="15.75" x14ac:dyDescent="0.25">
      <c r="A246" s="131"/>
      <c r="B246" s="133"/>
      <c r="C246" s="134"/>
      <c r="D246" s="145"/>
      <c r="E246" s="132" t="s">
        <v>509</v>
      </c>
      <c r="F246" s="162" t="s">
        <v>503</v>
      </c>
      <c r="G246" s="178" t="s">
        <v>364</v>
      </c>
      <c r="H246" s="203">
        <v>1000000</v>
      </c>
      <c r="I246" s="130">
        <v>12</v>
      </c>
      <c r="J246" s="203">
        <f t="shared" si="7"/>
        <v>120</v>
      </c>
      <c r="K246" s="288">
        <v>8</v>
      </c>
      <c r="L246" s="178"/>
      <c r="M246" s="178">
        <v>8</v>
      </c>
      <c r="N246" s="178">
        <v>8</v>
      </c>
      <c r="O246" s="178">
        <v>8</v>
      </c>
      <c r="P246" s="178">
        <v>8</v>
      </c>
      <c r="Q246" s="178">
        <v>8</v>
      </c>
      <c r="R246" s="178">
        <v>8</v>
      </c>
      <c r="S246" s="178">
        <v>8</v>
      </c>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250"/>
      <c r="AR246" s="259">
        <v>8</v>
      </c>
      <c r="AS246" s="203">
        <f t="shared" si="8"/>
        <v>3.4285714285714284</v>
      </c>
    </row>
    <row r="247" spans="1:45" ht="15.75" x14ac:dyDescent="0.25">
      <c r="A247" s="131"/>
      <c r="B247" s="133"/>
      <c r="C247" s="134"/>
      <c r="D247" s="145"/>
      <c r="E247" s="132" t="s">
        <v>510</v>
      </c>
      <c r="F247" s="162" t="s">
        <v>504</v>
      </c>
      <c r="G247" s="178" t="s">
        <v>364</v>
      </c>
      <c r="H247" s="203">
        <v>800000</v>
      </c>
      <c r="I247" s="130">
        <v>10</v>
      </c>
      <c r="J247" s="203">
        <f t="shared" si="7"/>
        <v>80</v>
      </c>
      <c r="K247" s="288">
        <v>6</v>
      </c>
      <c r="L247" s="178"/>
      <c r="M247" s="178">
        <v>6</v>
      </c>
      <c r="N247" s="178">
        <v>6</v>
      </c>
      <c r="O247" s="178">
        <v>6</v>
      </c>
      <c r="P247" s="178">
        <v>6</v>
      </c>
      <c r="Q247" s="178">
        <v>6</v>
      </c>
      <c r="R247" s="178">
        <v>6</v>
      </c>
      <c r="S247" s="178">
        <v>6</v>
      </c>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250"/>
      <c r="AR247" s="259">
        <v>3.5</v>
      </c>
      <c r="AS247" s="203">
        <f t="shared" si="8"/>
        <v>1.5</v>
      </c>
    </row>
    <row r="248" spans="1:45" ht="15.75" x14ac:dyDescent="0.25">
      <c r="A248" s="131"/>
      <c r="B248" s="133"/>
      <c r="C248" s="134"/>
      <c r="D248" s="145"/>
      <c r="E248" s="132" t="s">
        <v>511</v>
      </c>
      <c r="F248" s="162" t="s">
        <v>505</v>
      </c>
      <c r="G248" s="178" t="s">
        <v>364</v>
      </c>
      <c r="H248" s="203">
        <v>800000</v>
      </c>
      <c r="I248" s="130">
        <v>6</v>
      </c>
      <c r="J248" s="203">
        <f t="shared" si="7"/>
        <v>48</v>
      </c>
      <c r="K248" s="288">
        <v>6</v>
      </c>
      <c r="L248" s="178"/>
      <c r="M248" s="178">
        <v>6</v>
      </c>
      <c r="N248" s="178">
        <v>6</v>
      </c>
      <c r="O248" s="178">
        <v>6</v>
      </c>
      <c r="P248" s="178">
        <v>6</v>
      </c>
      <c r="Q248" s="178">
        <v>6</v>
      </c>
      <c r="R248" s="178">
        <v>6</v>
      </c>
      <c r="S248" s="178">
        <v>6</v>
      </c>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250"/>
      <c r="AR248" s="259">
        <v>4</v>
      </c>
      <c r="AS248" s="203">
        <f t="shared" si="8"/>
        <v>1.7142857142857142</v>
      </c>
    </row>
    <row r="249" spans="1:45" ht="15.75" x14ac:dyDescent="0.25">
      <c r="A249" s="131"/>
      <c r="B249" s="133"/>
      <c r="C249" s="134"/>
      <c r="D249" s="145"/>
      <c r="E249" s="132" t="s">
        <v>512</v>
      </c>
      <c r="F249" s="162" t="s">
        <v>634</v>
      </c>
      <c r="G249" s="178" t="s">
        <v>364</v>
      </c>
      <c r="H249" s="203">
        <v>800000</v>
      </c>
      <c r="I249" s="130">
        <v>13</v>
      </c>
      <c r="J249" s="203">
        <f t="shared" si="7"/>
        <v>104</v>
      </c>
      <c r="K249" s="288"/>
      <c r="L249" s="178"/>
      <c r="M249" s="178"/>
      <c r="N249" s="178"/>
      <c r="O249" s="178"/>
      <c r="P249" s="178"/>
      <c r="Q249" s="178"/>
      <c r="R249" s="178"/>
      <c r="S249" s="178"/>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250"/>
      <c r="AR249" s="259"/>
      <c r="AS249" s="203">
        <f>(AR249/7)*3</f>
        <v>0</v>
      </c>
    </row>
    <row r="250" spans="1:45" ht="15.75" x14ac:dyDescent="0.25">
      <c r="A250" s="131"/>
      <c r="B250" s="133"/>
      <c r="C250" s="134" t="s">
        <v>77</v>
      </c>
      <c r="D250" s="145" t="s">
        <v>128</v>
      </c>
      <c r="E250" s="132"/>
      <c r="G250" s="178"/>
      <c r="H250" s="203"/>
      <c r="I250" s="130"/>
      <c r="J250" s="203"/>
      <c r="K250" s="288"/>
      <c r="L250" s="178"/>
      <c r="M250" s="178"/>
      <c r="N250" s="178"/>
      <c r="O250" s="178"/>
      <c r="P250" s="178"/>
      <c r="Q250" s="178"/>
      <c r="R250" s="178"/>
      <c r="S250" s="178"/>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250"/>
      <c r="AR250" s="259"/>
      <c r="AS250" s="203">
        <f t="shared" si="8"/>
        <v>0</v>
      </c>
    </row>
    <row r="251" spans="1:45" x14ac:dyDescent="0.25">
      <c r="A251" s="130"/>
      <c r="B251" s="130"/>
      <c r="C251" s="130"/>
      <c r="D251" s="144"/>
      <c r="E251" s="130" t="s">
        <v>398</v>
      </c>
      <c r="F251" s="144" t="s">
        <v>397</v>
      </c>
      <c r="G251" s="178" t="s">
        <v>249</v>
      </c>
      <c r="H251" s="203">
        <v>2500000</v>
      </c>
      <c r="I251" s="130">
        <v>15</v>
      </c>
      <c r="J251" s="203">
        <f t="shared" si="7"/>
        <v>375</v>
      </c>
      <c r="K251" s="288">
        <v>15</v>
      </c>
      <c r="L251" s="178"/>
      <c r="M251" s="178">
        <v>15</v>
      </c>
      <c r="N251" s="255">
        <v>15</v>
      </c>
      <c r="O251" s="178">
        <v>15</v>
      </c>
      <c r="P251" s="178">
        <v>15</v>
      </c>
      <c r="Q251" s="178">
        <v>15</v>
      </c>
      <c r="R251" s="178">
        <v>15</v>
      </c>
      <c r="S251" s="178">
        <v>15</v>
      </c>
      <c r="T251" s="256"/>
      <c r="U251" s="130"/>
      <c r="V251" s="130"/>
      <c r="AB251" s="130"/>
      <c r="AC251" s="130"/>
      <c r="AD251" s="130"/>
      <c r="AJ251" s="130"/>
      <c r="AK251" s="130"/>
      <c r="AL251" s="130"/>
      <c r="AR251" s="259">
        <v>63</v>
      </c>
      <c r="AS251" s="203">
        <f t="shared" si="8"/>
        <v>27</v>
      </c>
    </row>
    <row r="252" spans="1:45" ht="30" x14ac:dyDescent="0.25">
      <c r="A252" s="130"/>
      <c r="B252" s="130"/>
      <c r="C252" s="130"/>
      <c r="D252" s="144"/>
      <c r="E252" s="130" t="s">
        <v>399</v>
      </c>
      <c r="F252" s="144" t="s">
        <v>500</v>
      </c>
      <c r="G252" s="178" t="s">
        <v>249</v>
      </c>
      <c r="H252" s="203">
        <v>1000000</v>
      </c>
      <c r="I252" s="130">
        <v>15</v>
      </c>
      <c r="J252" s="203">
        <f t="shared" si="7"/>
        <v>150</v>
      </c>
      <c r="K252" s="288">
        <v>15</v>
      </c>
      <c r="L252" s="178"/>
      <c r="M252" s="178">
        <v>15</v>
      </c>
      <c r="N252" s="178">
        <v>15</v>
      </c>
      <c r="O252" s="178">
        <v>15</v>
      </c>
      <c r="P252" s="178">
        <v>15</v>
      </c>
      <c r="Q252" s="178">
        <v>15</v>
      </c>
      <c r="R252" s="178">
        <v>15</v>
      </c>
      <c r="S252" s="178">
        <v>15</v>
      </c>
      <c r="T252" s="256"/>
      <c r="U252" s="130"/>
      <c r="V252" s="130"/>
      <c r="AB252" s="130"/>
      <c r="AC252" s="130"/>
      <c r="AD252" s="130"/>
      <c r="AJ252" s="130"/>
      <c r="AK252" s="130"/>
      <c r="AL252" s="130"/>
      <c r="AR252" s="204">
        <v>25.2</v>
      </c>
      <c r="AS252" s="203">
        <f t="shared" si="8"/>
        <v>10.8</v>
      </c>
    </row>
    <row r="253" spans="1:45" x14ac:dyDescent="0.25">
      <c r="A253" s="130"/>
      <c r="B253" s="130"/>
      <c r="C253" s="130"/>
      <c r="D253" s="144"/>
      <c r="E253" s="130"/>
      <c r="F253" s="144"/>
      <c r="G253" s="178"/>
      <c r="H253" s="203">
        <v>0</v>
      </c>
      <c r="I253" s="130">
        <v>0</v>
      </c>
      <c r="J253" s="203">
        <f t="shared" si="7"/>
        <v>0</v>
      </c>
      <c r="K253" s="288"/>
      <c r="L253" s="178"/>
      <c r="M253" s="178"/>
      <c r="N253" s="255"/>
      <c r="O253" s="178"/>
      <c r="P253" s="178"/>
      <c r="Q253" s="178"/>
      <c r="R253" s="178"/>
      <c r="S253" s="178"/>
      <c r="T253" s="256"/>
      <c r="U253" s="130"/>
      <c r="V253" s="130"/>
      <c r="AB253" s="130"/>
      <c r="AC253" s="130"/>
      <c r="AD253" s="130"/>
      <c r="AJ253" s="130"/>
      <c r="AK253" s="130"/>
      <c r="AL253" s="130"/>
      <c r="AR253" s="259"/>
      <c r="AS253" s="298"/>
    </row>
    <row r="254" spans="1:45" s="284" customFormat="1" ht="15.75" x14ac:dyDescent="0.25">
      <c r="A254" s="276"/>
      <c r="B254" s="276"/>
      <c r="C254" s="276"/>
      <c r="D254" s="277"/>
      <c r="E254" s="276"/>
      <c r="F254" s="266" t="s">
        <v>559</v>
      </c>
      <c r="G254" s="278"/>
      <c r="H254" s="279">
        <v>0</v>
      </c>
      <c r="I254" s="276">
        <v>0</v>
      </c>
      <c r="J254" s="257">
        <f>SUM(J213:J253)</f>
        <v>1665.5</v>
      </c>
      <c r="K254" s="292"/>
      <c r="L254" s="278"/>
      <c r="M254" s="278"/>
      <c r="N254" s="280"/>
      <c r="O254" s="278"/>
      <c r="P254" s="278"/>
      <c r="Q254" s="278"/>
      <c r="R254" s="278"/>
      <c r="S254" s="278"/>
      <c r="T254" s="281"/>
      <c r="U254" s="276"/>
      <c r="V254" s="276"/>
      <c r="W254" s="282"/>
      <c r="X254" s="282"/>
      <c r="Y254" s="282"/>
      <c r="Z254" s="282"/>
      <c r="AA254" s="282"/>
      <c r="AB254" s="276"/>
      <c r="AC254" s="276"/>
      <c r="AD254" s="276"/>
      <c r="AE254" s="282"/>
      <c r="AF254" s="282"/>
      <c r="AG254" s="282"/>
      <c r="AH254" s="282"/>
      <c r="AI254" s="282"/>
      <c r="AJ254" s="276"/>
      <c r="AK254" s="276"/>
      <c r="AL254" s="276"/>
      <c r="AM254" s="282"/>
      <c r="AN254" s="282"/>
      <c r="AO254" s="282"/>
      <c r="AP254" s="282"/>
      <c r="AQ254" s="282"/>
      <c r="AR254" s="283">
        <f>SUM(AR213:AR253)</f>
        <v>276.31</v>
      </c>
      <c r="AS254" s="303">
        <f>SUM(AS213:AS253)</f>
        <v>119.77571428571427</v>
      </c>
    </row>
    <row r="255" spans="1:45" s="12" customFormat="1" x14ac:dyDescent="0.25">
      <c r="A255" s="160"/>
      <c r="B255" s="160"/>
      <c r="C255" s="160"/>
      <c r="D255" s="169"/>
      <c r="E255" s="160"/>
      <c r="F255" s="169"/>
      <c r="G255" s="245"/>
      <c r="H255" s="209"/>
      <c r="I255" s="160"/>
      <c r="J255" s="209"/>
      <c r="K255" s="291"/>
      <c r="L255" s="245"/>
      <c r="M255" s="245"/>
      <c r="N255" s="264"/>
      <c r="O255" s="245"/>
      <c r="P255" s="245"/>
      <c r="Q255" s="245"/>
      <c r="R255" s="245"/>
      <c r="S255" s="245"/>
      <c r="T255" s="265"/>
      <c r="U255" s="160"/>
      <c r="V255" s="160"/>
      <c r="AB255" s="160"/>
      <c r="AC255" s="160"/>
      <c r="AD255" s="160"/>
      <c r="AJ255" s="160"/>
      <c r="AK255" s="160"/>
      <c r="AL255" s="160"/>
      <c r="AR255" s="263"/>
      <c r="AS255" s="302"/>
    </row>
    <row r="256" spans="1:45" s="269" customFormat="1" ht="15.75" x14ac:dyDescent="0.25">
      <c r="A256" s="270"/>
      <c r="B256" s="270"/>
      <c r="C256" s="270"/>
      <c r="D256" s="271"/>
      <c r="E256" s="270"/>
      <c r="F256" s="267" t="s">
        <v>493</v>
      </c>
      <c r="G256" s="272"/>
      <c r="H256" s="273"/>
      <c r="I256" s="270">
        <f>SUM(I10:I255)</f>
        <v>8466</v>
      </c>
      <c r="J256" s="268">
        <f>J254+J211+J175+J142</f>
        <v>8003.25</v>
      </c>
      <c r="K256" s="293"/>
      <c r="L256" s="272"/>
      <c r="M256" s="272"/>
      <c r="N256" s="272"/>
      <c r="O256" s="272"/>
      <c r="P256" s="272"/>
      <c r="Q256" s="272"/>
      <c r="R256" s="272"/>
      <c r="S256" s="272"/>
      <c r="T256" s="274"/>
      <c r="U256" s="274"/>
      <c r="V256" s="274"/>
      <c r="W256" s="274"/>
      <c r="X256" s="274"/>
      <c r="Y256" s="274"/>
      <c r="Z256" s="274"/>
      <c r="AA256" s="274"/>
      <c r="AB256" s="274"/>
      <c r="AC256" s="274"/>
      <c r="AD256" s="274"/>
      <c r="AE256" s="274"/>
      <c r="AF256" s="274"/>
      <c r="AG256" s="274"/>
      <c r="AH256" s="274"/>
      <c r="AI256" s="274"/>
      <c r="AJ256" s="274"/>
      <c r="AK256" s="274"/>
      <c r="AL256" s="274"/>
      <c r="AM256" s="274"/>
      <c r="AN256" s="274"/>
      <c r="AO256" s="274"/>
      <c r="AP256" s="274"/>
      <c r="AQ256" s="274"/>
      <c r="AR256" s="275">
        <f>SUM(AR212:AR253,AR175,AR142)</f>
        <v>3007.72</v>
      </c>
      <c r="AS256" s="304">
        <f>AS254+AS211+AS175+AS142</f>
        <v>1404.1857142857141</v>
      </c>
    </row>
    <row r="257" spans="4:45" s="164" customFormat="1" x14ac:dyDescent="0.25">
      <c r="D257" s="193"/>
      <c r="F257" s="193"/>
      <c r="G257" s="247"/>
      <c r="H257" s="214"/>
      <c r="J257" s="214"/>
      <c r="K257" s="294"/>
      <c r="L257" s="247"/>
      <c r="M257" s="247"/>
      <c r="N257" s="247"/>
      <c r="O257" s="247"/>
      <c r="P257" s="247"/>
      <c r="Q257" s="247"/>
      <c r="R257" s="247"/>
      <c r="S257" s="247"/>
      <c r="AR257" s="214"/>
      <c r="AS257" s="305"/>
    </row>
    <row r="258" spans="4:45" s="164" customFormat="1" x14ac:dyDescent="0.25">
      <c r="D258" s="193"/>
      <c r="F258" s="193"/>
      <c r="G258" s="247"/>
      <c r="H258" s="214"/>
      <c r="J258" s="214"/>
      <c r="K258" s="294"/>
      <c r="L258" s="247"/>
      <c r="M258" s="247"/>
      <c r="N258" s="247"/>
      <c r="O258" s="247"/>
      <c r="P258" s="247"/>
      <c r="Q258" s="247"/>
      <c r="R258" s="247"/>
      <c r="S258" s="247"/>
      <c r="AR258" s="214"/>
      <c r="AS258" s="305"/>
    </row>
    <row r="259" spans="4:45" s="164" customFormat="1" x14ac:dyDescent="0.25">
      <c r="D259" s="193"/>
      <c r="F259" s="193"/>
      <c r="G259" s="247"/>
      <c r="H259" s="214"/>
      <c r="J259" s="214"/>
      <c r="K259" s="294"/>
      <c r="L259" s="247"/>
      <c r="M259" s="247"/>
      <c r="N259" s="247"/>
      <c r="O259" s="247"/>
      <c r="P259" s="247"/>
      <c r="Q259" s="247"/>
      <c r="R259" s="247"/>
      <c r="S259" s="247"/>
      <c r="AR259" s="214"/>
      <c r="AS259" s="305"/>
    </row>
  </sheetData>
  <mergeCells count="19">
    <mergeCell ref="I1:I2"/>
    <mergeCell ref="L1:O1"/>
    <mergeCell ref="P1:S1"/>
    <mergeCell ref="K1:K2"/>
    <mergeCell ref="G1:G2"/>
    <mergeCell ref="J1:J2"/>
    <mergeCell ref="E1:E2"/>
    <mergeCell ref="B1:B2"/>
    <mergeCell ref="D1:D2"/>
    <mergeCell ref="A1:A2"/>
    <mergeCell ref="H1:H2"/>
    <mergeCell ref="F1:F2"/>
    <mergeCell ref="C1:C2"/>
    <mergeCell ref="AN1:AQ1"/>
    <mergeCell ref="T1:W1"/>
    <mergeCell ref="X1:AA1"/>
    <mergeCell ref="AB1:AE1"/>
    <mergeCell ref="AF1:AI1"/>
    <mergeCell ref="AJ1:AM1"/>
  </mergeCells>
  <pageMargins left="0.7" right="0.7" top="0.75" bottom="0.75" header="0.3" footer="0.3"/>
  <pageSetup paperSize="8" scale="81" orientation="landscape" r:id="rId1"/>
  <rowBreaks count="4" manualBreakCount="4">
    <brk id="51" max="43" man="1"/>
    <brk id="110" max="43" man="1"/>
    <brk id="161" max="43" man="1"/>
    <brk id="185" max="43" man="1"/>
  </rowBreaks>
  <ignoredErrors>
    <ignoredError sqref="J1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8"/>
  <sheetViews>
    <sheetView workbookViewId="0">
      <selection activeCell="C82" sqref="C82:C84"/>
    </sheetView>
  </sheetViews>
  <sheetFormatPr defaultRowHeight="15" x14ac:dyDescent="0.25"/>
  <cols>
    <col min="3" max="3" width="36.7109375" customWidth="1"/>
    <col min="4" max="4" width="12.5703125" customWidth="1"/>
    <col min="5" max="5" width="11.42578125" customWidth="1"/>
    <col min="6" max="6" width="13.28515625" customWidth="1"/>
  </cols>
  <sheetData>
    <row r="3" spans="3:6" x14ac:dyDescent="0.25">
      <c r="C3" s="148" t="s">
        <v>423</v>
      </c>
      <c r="D3" s="148" t="s">
        <v>313</v>
      </c>
      <c r="E3" s="148" t="s">
        <v>314</v>
      </c>
      <c r="F3" s="148" t="s">
        <v>424</v>
      </c>
    </row>
    <row r="4" spans="3:6" x14ac:dyDescent="0.25">
      <c r="C4" s="146" t="s">
        <v>410</v>
      </c>
      <c r="D4" s="130"/>
      <c r="E4" s="130"/>
      <c r="F4" s="130">
        <f>D4*E4</f>
        <v>0</v>
      </c>
    </row>
    <row r="5" spans="3:6" x14ac:dyDescent="0.25">
      <c r="C5" s="138" t="s">
        <v>411</v>
      </c>
      <c r="D5" s="130"/>
      <c r="E5" s="130"/>
      <c r="F5" s="130">
        <f t="shared" ref="F5:F27" si="0">D5*E5</f>
        <v>0</v>
      </c>
    </row>
    <row r="6" spans="3:6" x14ac:dyDescent="0.25">
      <c r="C6" s="138" t="s">
        <v>412</v>
      </c>
      <c r="D6" s="130"/>
      <c r="E6" s="130"/>
      <c r="F6" s="130">
        <f t="shared" si="0"/>
        <v>0</v>
      </c>
    </row>
    <row r="7" spans="3:6" x14ac:dyDescent="0.25">
      <c r="C7" s="144" t="s">
        <v>413</v>
      </c>
      <c r="D7" s="130"/>
      <c r="E7" s="130"/>
      <c r="F7" s="130">
        <f t="shared" si="0"/>
        <v>0</v>
      </c>
    </row>
    <row r="8" spans="3:6" x14ac:dyDescent="0.25">
      <c r="C8" s="144" t="s">
        <v>414</v>
      </c>
      <c r="D8" s="130"/>
      <c r="E8" s="130"/>
      <c r="F8" s="130">
        <f t="shared" si="0"/>
        <v>0</v>
      </c>
    </row>
    <row r="9" spans="3:6" x14ac:dyDescent="0.25">
      <c r="C9" s="138" t="s">
        <v>415</v>
      </c>
      <c r="D9" s="130"/>
      <c r="E9" s="130"/>
      <c r="F9" s="130">
        <f t="shared" si="0"/>
        <v>0</v>
      </c>
    </row>
    <row r="10" spans="3:6" x14ac:dyDescent="0.25">
      <c r="C10" s="138" t="s">
        <v>416</v>
      </c>
      <c r="D10" s="130"/>
      <c r="E10" s="130"/>
      <c r="F10" s="130">
        <f t="shared" si="0"/>
        <v>0</v>
      </c>
    </row>
    <row r="11" spans="3:6" x14ac:dyDescent="0.25">
      <c r="C11" s="138" t="s">
        <v>417</v>
      </c>
      <c r="D11" s="130"/>
      <c r="E11" s="130"/>
      <c r="F11" s="130">
        <f t="shared" si="0"/>
        <v>0</v>
      </c>
    </row>
    <row r="12" spans="3:6" x14ac:dyDescent="0.25">
      <c r="C12" s="138" t="s">
        <v>418</v>
      </c>
      <c r="D12" s="130"/>
      <c r="E12" s="130"/>
      <c r="F12" s="130">
        <f t="shared" si="0"/>
        <v>0</v>
      </c>
    </row>
    <row r="13" spans="3:6" x14ac:dyDescent="0.25">
      <c r="C13" s="138"/>
      <c r="D13" s="130"/>
      <c r="E13" s="130"/>
      <c r="F13" s="130">
        <f t="shared" si="0"/>
        <v>0</v>
      </c>
    </row>
    <row r="14" spans="3:6" x14ac:dyDescent="0.25">
      <c r="C14" s="138"/>
      <c r="D14" s="130"/>
      <c r="E14" s="130"/>
      <c r="F14" s="130">
        <f t="shared" si="0"/>
        <v>0</v>
      </c>
    </row>
    <row r="15" spans="3:6" x14ac:dyDescent="0.25">
      <c r="C15" s="138"/>
      <c r="D15" s="130"/>
      <c r="E15" s="130"/>
      <c r="F15" s="130">
        <f t="shared" si="0"/>
        <v>0</v>
      </c>
    </row>
    <row r="16" spans="3:6" x14ac:dyDescent="0.25">
      <c r="C16" s="146" t="s">
        <v>419</v>
      </c>
      <c r="D16" s="130"/>
      <c r="E16" s="130"/>
      <c r="F16" s="130">
        <f t="shared" si="0"/>
        <v>0</v>
      </c>
    </row>
    <row r="17" spans="3:6" x14ac:dyDescent="0.25">
      <c r="C17" s="138" t="s">
        <v>420</v>
      </c>
      <c r="D17" s="130"/>
      <c r="E17" s="130"/>
      <c r="F17" s="130">
        <f t="shared" si="0"/>
        <v>0</v>
      </c>
    </row>
    <row r="18" spans="3:6" x14ac:dyDescent="0.25">
      <c r="C18" s="138" t="s">
        <v>336</v>
      </c>
      <c r="D18" s="130"/>
      <c r="E18" s="130"/>
      <c r="F18" s="130">
        <f t="shared" si="0"/>
        <v>0</v>
      </c>
    </row>
    <row r="19" spans="3:6" x14ac:dyDescent="0.25">
      <c r="C19" s="138" t="s">
        <v>416</v>
      </c>
      <c r="D19" s="130"/>
      <c r="E19" s="130"/>
      <c r="F19" s="130">
        <f t="shared" si="0"/>
        <v>0</v>
      </c>
    </row>
    <row r="20" spans="3:6" x14ac:dyDescent="0.25">
      <c r="C20" s="138" t="s">
        <v>417</v>
      </c>
      <c r="D20" s="130"/>
      <c r="E20" s="130"/>
      <c r="F20" s="130">
        <f t="shared" si="0"/>
        <v>0</v>
      </c>
    </row>
    <row r="21" spans="3:6" x14ac:dyDescent="0.25">
      <c r="C21" s="138" t="s">
        <v>421</v>
      </c>
      <c r="D21" s="130"/>
      <c r="E21" s="130"/>
      <c r="F21" s="130">
        <f t="shared" si="0"/>
        <v>0</v>
      </c>
    </row>
    <row r="22" spans="3:6" x14ac:dyDescent="0.25">
      <c r="C22" s="138" t="s">
        <v>422</v>
      </c>
      <c r="D22" s="130"/>
      <c r="E22" s="130"/>
      <c r="F22" s="130">
        <f t="shared" si="0"/>
        <v>0</v>
      </c>
    </row>
    <row r="23" spans="3:6" x14ac:dyDescent="0.25">
      <c r="C23" s="130"/>
      <c r="D23" s="130"/>
      <c r="E23" s="130"/>
      <c r="F23" s="130">
        <f t="shared" si="0"/>
        <v>0</v>
      </c>
    </row>
    <row r="24" spans="3:6" x14ac:dyDescent="0.25">
      <c r="C24" s="130"/>
      <c r="D24" s="130"/>
      <c r="E24" s="130"/>
      <c r="F24" s="130">
        <f t="shared" si="0"/>
        <v>0</v>
      </c>
    </row>
    <row r="25" spans="3:6" x14ac:dyDescent="0.25">
      <c r="C25" s="130"/>
      <c r="D25" s="130"/>
      <c r="E25" s="130"/>
      <c r="F25" s="130">
        <f t="shared" si="0"/>
        <v>0</v>
      </c>
    </row>
    <row r="26" spans="3:6" x14ac:dyDescent="0.25">
      <c r="C26" s="130"/>
      <c r="D26" s="130"/>
      <c r="E26" s="130"/>
      <c r="F26" s="130">
        <f t="shared" si="0"/>
        <v>0</v>
      </c>
    </row>
    <row r="27" spans="3:6" x14ac:dyDescent="0.25">
      <c r="C27" s="130"/>
      <c r="D27" s="130"/>
      <c r="E27" s="130"/>
      <c r="F27" s="130">
        <f t="shared" si="0"/>
        <v>0</v>
      </c>
    </row>
    <row r="28" spans="3:6" x14ac:dyDescent="0.25">
      <c r="C28" s="147" t="s">
        <v>209</v>
      </c>
      <c r="D28" s="147"/>
      <c r="E28" s="147"/>
      <c r="F28" s="147">
        <f>SUM(F4:F27)</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activeCell="C82" sqref="C82:C84"/>
    </sheetView>
  </sheetViews>
  <sheetFormatPr defaultRowHeight="15" x14ac:dyDescent="0.25"/>
  <cols>
    <col min="1" max="1" width="13.5703125" customWidth="1"/>
    <col min="2" max="2" width="12.5703125" customWidth="1"/>
    <col min="3" max="3" width="15.7109375" customWidth="1"/>
    <col min="4" max="4" width="24.140625" customWidth="1"/>
    <col min="5" max="5" width="21.85546875" customWidth="1"/>
    <col min="6" max="6" width="22.42578125" customWidth="1"/>
    <col min="7" max="7" width="32" customWidth="1"/>
    <col min="10" max="10" width="12.5703125" customWidth="1"/>
  </cols>
  <sheetData>
    <row r="1" spans="1:10" x14ac:dyDescent="0.25">
      <c r="A1" s="386" t="s">
        <v>251</v>
      </c>
      <c r="B1" s="388" t="s">
        <v>252</v>
      </c>
      <c r="C1" s="390" t="s">
        <v>244</v>
      </c>
      <c r="D1" s="383" t="s">
        <v>245</v>
      </c>
      <c r="E1" s="392" t="s">
        <v>281</v>
      </c>
      <c r="F1" s="382" t="s">
        <v>271</v>
      </c>
      <c r="G1" s="382" t="s">
        <v>248</v>
      </c>
      <c r="H1" s="384" t="s">
        <v>313</v>
      </c>
      <c r="I1" s="384" t="s">
        <v>314</v>
      </c>
      <c r="J1" s="384" t="s">
        <v>315</v>
      </c>
    </row>
    <row r="2" spans="1:10" ht="70.5" customHeight="1" x14ac:dyDescent="0.25">
      <c r="A2" s="387"/>
      <c r="B2" s="389"/>
      <c r="C2" s="390"/>
      <c r="D2" s="391"/>
      <c r="E2" s="393"/>
      <c r="F2" s="383"/>
      <c r="G2" s="383"/>
      <c r="H2" s="385"/>
      <c r="I2" s="385"/>
      <c r="J2" s="385"/>
    </row>
    <row r="4" spans="1:10" ht="90" x14ac:dyDescent="0.25">
      <c r="A4" s="149" t="s">
        <v>426</v>
      </c>
      <c r="B4" s="149" t="s">
        <v>426</v>
      </c>
      <c r="C4" s="149" t="s">
        <v>427</v>
      </c>
      <c r="D4" s="149" t="s">
        <v>428</v>
      </c>
      <c r="E4" s="149" t="s">
        <v>429</v>
      </c>
      <c r="F4" s="149" t="s">
        <v>430</v>
      </c>
      <c r="G4" s="149" t="s">
        <v>431</v>
      </c>
      <c r="H4" s="149" t="s">
        <v>433</v>
      </c>
      <c r="I4" s="149" t="s">
        <v>432</v>
      </c>
      <c r="J4" s="149" t="s">
        <v>434</v>
      </c>
    </row>
  </sheetData>
  <mergeCells count="10">
    <mergeCell ref="G1:G2"/>
    <mergeCell ref="H1:H2"/>
    <mergeCell ref="I1:I2"/>
    <mergeCell ref="J1:J2"/>
    <mergeCell ref="A1:A2"/>
    <mergeCell ref="B1:B2"/>
    <mergeCell ref="C1:C2"/>
    <mergeCell ref="D1:D2"/>
    <mergeCell ref="E1:E2"/>
    <mergeCell ref="F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workbookViewId="0">
      <selection activeCell="W6" sqref="W6"/>
    </sheetView>
  </sheetViews>
  <sheetFormatPr defaultRowHeight="14.25" x14ac:dyDescent="0.3"/>
  <cols>
    <col min="1" max="1" width="6.140625" style="327" customWidth="1"/>
    <col min="2" max="2" width="5.85546875" style="327" customWidth="1"/>
    <col min="3" max="3" width="6.7109375" style="327" customWidth="1"/>
    <col min="4" max="4" width="8.28515625" style="309" customWidth="1"/>
    <col min="5" max="5" width="38.85546875" style="309" customWidth="1"/>
    <col min="6" max="6" width="9.7109375" style="309" customWidth="1"/>
    <col min="7" max="7" width="10.85546875" style="309" customWidth="1"/>
    <col min="8" max="19" width="5.7109375" style="309" customWidth="1"/>
    <col min="20" max="20" width="6.28515625" style="309" customWidth="1"/>
    <col min="21" max="21" width="5.85546875" style="309" customWidth="1"/>
    <col min="22" max="22" width="9.140625" style="315"/>
    <col min="23" max="23" width="12" style="315" customWidth="1"/>
    <col min="24" max="24" width="12.140625" style="315" customWidth="1"/>
    <col min="25" max="25" width="12" style="315" customWidth="1"/>
    <col min="26" max="26" width="13.5703125" style="309" bestFit="1" customWidth="1"/>
    <col min="27" max="16384" width="9.140625" style="309"/>
  </cols>
  <sheetData>
    <row r="1" spans="1:25" x14ac:dyDescent="0.3">
      <c r="A1" s="400" t="s">
        <v>251</v>
      </c>
      <c r="B1" s="400" t="s">
        <v>252</v>
      </c>
      <c r="C1" s="401" t="s">
        <v>244</v>
      </c>
      <c r="D1" s="402" t="s">
        <v>281</v>
      </c>
      <c r="E1" s="403" t="s">
        <v>636</v>
      </c>
      <c r="F1" s="308"/>
      <c r="G1" s="308"/>
      <c r="H1" s="403" t="s">
        <v>637</v>
      </c>
      <c r="I1" s="403"/>
      <c r="J1" s="403"/>
      <c r="K1" s="403"/>
      <c r="L1" s="403"/>
      <c r="M1" s="403"/>
      <c r="N1" s="403"/>
      <c r="O1" s="403"/>
      <c r="P1" s="403"/>
      <c r="Q1" s="403"/>
      <c r="R1" s="403"/>
      <c r="S1" s="403"/>
      <c r="T1" s="396" t="s">
        <v>638</v>
      </c>
      <c r="U1" s="396" t="s">
        <v>639</v>
      </c>
      <c r="V1" s="397" t="s">
        <v>640</v>
      </c>
      <c r="W1" s="398"/>
      <c r="X1" s="398"/>
      <c r="Y1" s="398"/>
    </row>
    <row r="2" spans="1:25" ht="78" customHeight="1" x14ac:dyDescent="0.3">
      <c r="A2" s="400"/>
      <c r="B2" s="400"/>
      <c r="C2" s="401"/>
      <c r="D2" s="402"/>
      <c r="E2" s="403"/>
      <c r="F2" s="310" t="s">
        <v>641</v>
      </c>
      <c r="G2" s="310" t="s">
        <v>642</v>
      </c>
      <c r="H2" s="308">
        <v>1</v>
      </c>
      <c r="I2" s="308">
        <v>2</v>
      </c>
      <c r="J2" s="308">
        <v>3</v>
      </c>
      <c r="K2" s="308">
        <v>4</v>
      </c>
      <c r="L2" s="308">
        <v>5</v>
      </c>
      <c r="M2" s="308">
        <v>6</v>
      </c>
      <c r="N2" s="308">
        <v>7</v>
      </c>
      <c r="O2" s="308">
        <v>8</v>
      </c>
      <c r="P2" s="308">
        <v>9</v>
      </c>
      <c r="Q2" s="308">
        <v>10</v>
      </c>
      <c r="R2" s="308">
        <v>11</v>
      </c>
      <c r="S2" s="308">
        <v>12</v>
      </c>
      <c r="T2" s="396"/>
      <c r="U2" s="396"/>
      <c r="V2" s="344" t="s">
        <v>643</v>
      </c>
      <c r="W2" s="344" t="s">
        <v>644</v>
      </c>
      <c r="X2" s="344" t="s">
        <v>645</v>
      </c>
      <c r="Y2" s="344" t="s">
        <v>646</v>
      </c>
    </row>
    <row r="3" spans="1:25" x14ac:dyDescent="0.3">
      <c r="A3" s="312"/>
      <c r="B3" s="312"/>
      <c r="C3" s="313"/>
      <c r="D3" s="314"/>
      <c r="E3" s="314"/>
      <c r="F3" s="314"/>
      <c r="G3" s="314"/>
      <c r="H3" s="314"/>
      <c r="I3" s="314"/>
      <c r="J3" s="314"/>
      <c r="K3" s="314"/>
      <c r="L3" s="314"/>
      <c r="M3" s="314"/>
      <c r="N3" s="314"/>
      <c r="O3" s="314"/>
      <c r="P3" s="314"/>
      <c r="Q3" s="314"/>
      <c r="R3" s="314"/>
      <c r="S3" s="314"/>
      <c r="T3" s="314"/>
      <c r="U3" s="314"/>
    </row>
    <row r="4" spans="1:25" ht="28.5" x14ac:dyDescent="0.3">
      <c r="A4" s="395" t="s">
        <v>5</v>
      </c>
      <c r="B4" s="395" t="s">
        <v>150</v>
      </c>
      <c r="C4" s="316" t="s">
        <v>10</v>
      </c>
      <c r="D4" s="317" t="s">
        <v>293</v>
      </c>
      <c r="E4" s="318" t="s">
        <v>647</v>
      </c>
      <c r="F4" s="318">
        <v>3500</v>
      </c>
      <c r="G4" s="318">
        <v>1000</v>
      </c>
      <c r="H4" s="319"/>
      <c r="I4" s="319"/>
      <c r="J4" s="319"/>
      <c r="K4" s="319"/>
      <c r="L4" s="319"/>
      <c r="M4" s="319"/>
      <c r="N4" s="394"/>
      <c r="O4" s="394"/>
      <c r="P4" s="394"/>
      <c r="Q4" s="394"/>
      <c r="R4" s="394"/>
      <c r="S4" s="394"/>
      <c r="T4" s="399" t="s">
        <v>648</v>
      </c>
      <c r="U4" s="319"/>
      <c r="X4" s="315">
        <v>13</v>
      </c>
      <c r="Y4" s="315">
        <v>13</v>
      </c>
    </row>
    <row r="5" spans="1:25" ht="28.5" x14ac:dyDescent="0.3">
      <c r="A5" s="395"/>
      <c r="B5" s="395"/>
      <c r="C5" s="316" t="s">
        <v>152</v>
      </c>
      <c r="D5" s="320" t="s">
        <v>324</v>
      </c>
      <c r="E5" s="314" t="s">
        <v>347</v>
      </c>
      <c r="F5" s="314">
        <v>40</v>
      </c>
      <c r="G5" s="314">
        <v>40</v>
      </c>
      <c r="H5" s="319"/>
      <c r="I5" s="319"/>
      <c r="J5" s="319"/>
      <c r="K5" s="394"/>
      <c r="L5" s="394"/>
      <c r="M5" s="394"/>
      <c r="N5" s="319"/>
      <c r="O5" s="319"/>
      <c r="P5" s="319"/>
      <c r="Q5" s="319"/>
      <c r="R5" s="319"/>
      <c r="S5" s="319"/>
      <c r="T5" s="399"/>
      <c r="U5" s="319"/>
      <c r="W5" s="315">
        <v>10</v>
      </c>
    </row>
    <row r="6" spans="1:25" ht="17.25" customHeight="1" x14ac:dyDescent="0.3">
      <c r="A6" s="395"/>
      <c r="B6" s="395"/>
      <c r="C6" s="316" t="s">
        <v>152</v>
      </c>
      <c r="D6" s="321" t="s">
        <v>629</v>
      </c>
      <c r="E6" s="322" t="s">
        <v>436</v>
      </c>
      <c r="F6" s="314">
        <v>20</v>
      </c>
      <c r="G6" s="314">
        <v>20</v>
      </c>
      <c r="H6" s="319"/>
      <c r="I6" s="319"/>
      <c r="J6" s="319"/>
      <c r="K6" s="394"/>
      <c r="L6" s="394"/>
      <c r="M6" s="394"/>
      <c r="N6" s="319"/>
      <c r="O6" s="319"/>
      <c r="P6" s="319"/>
      <c r="Q6" s="319"/>
      <c r="R6" s="319"/>
      <c r="S6" s="319"/>
      <c r="T6" s="399"/>
      <c r="U6" s="319"/>
      <c r="W6" s="315">
        <v>1</v>
      </c>
    </row>
    <row r="7" spans="1:25" ht="28.5" customHeight="1" x14ac:dyDescent="0.3">
      <c r="A7" s="395"/>
      <c r="B7" s="395"/>
      <c r="C7" s="316" t="s">
        <v>333</v>
      </c>
      <c r="D7" s="320" t="s">
        <v>440</v>
      </c>
      <c r="E7" s="323" t="s">
        <v>576</v>
      </c>
      <c r="F7" s="323">
        <v>600</v>
      </c>
      <c r="G7" s="323">
        <v>600</v>
      </c>
      <c r="H7" s="319"/>
      <c r="I7" s="319"/>
      <c r="J7" s="319"/>
      <c r="K7" s="394"/>
      <c r="L7" s="394"/>
      <c r="M7" s="394"/>
      <c r="N7" s="394"/>
      <c r="O7" s="394"/>
      <c r="P7" s="394"/>
      <c r="Q7" s="394"/>
      <c r="R7" s="394"/>
      <c r="S7" s="394"/>
      <c r="T7" s="399"/>
      <c r="U7" s="319"/>
      <c r="W7" s="315">
        <v>150</v>
      </c>
      <c r="X7" s="315">
        <v>150</v>
      </c>
      <c r="Y7" s="315">
        <v>150</v>
      </c>
    </row>
    <row r="8" spans="1:25" ht="30" customHeight="1" x14ac:dyDescent="0.3">
      <c r="A8" s="395"/>
      <c r="B8" s="395"/>
      <c r="C8" s="316" t="s">
        <v>333</v>
      </c>
      <c r="D8" s="321" t="s">
        <v>441</v>
      </c>
      <c r="E8" s="322" t="s">
        <v>577</v>
      </c>
      <c r="F8" s="322">
        <v>150</v>
      </c>
      <c r="G8" s="322">
        <v>150</v>
      </c>
      <c r="H8" s="319"/>
      <c r="I8" s="319"/>
      <c r="J8" s="319"/>
      <c r="K8" s="394"/>
      <c r="L8" s="394"/>
      <c r="M8" s="394"/>
      <c r="N8" s="394"/>
      <c r="O8" s="394"/>
      <c r="P8" s="394"/>
      <c r="Q8" s="394"/>
      <c r="R8" s="394"/>
      <c r="S8" s="394"/>
      <c r="T8" s="399"/>
      <c r="U8" s="319"/>
      <c r="W8" s="315">
        <v>150</v>
      </c>
      <c r="X8" s="315">
        <v>150</v>
      </c>
      <c r="Y8" s="315">
        <v>150</v>
      </c>
    </row>
    <row r="9" spans="1:25" x14ac:dyDescent="0.3">
      <c r="A9" s="395"/>
      <c r="B9" s="395"/>
      <c r="C9" s="395" t="s">
        <v>360</v>
      </c>
      <c r="D9" s="321" t="s">
        <v>458</v>
      </c>
      <c r="E9" s="16" t="s">
        <v>370</v>
      </c>
      <c r="F9" s="16"/>
      <c r="G9" s="16"/>
      <c r="H9" s="319"/>
      <c r="I9" s="319"/>
      <c r="J9" s="319"/>
      <c r="K9" s="319"/>
      <c r="L9" s="319"/>
      <c r="M9" s="319"/>
      <c r="N9" s="319"/>
      <c r="O9" s="319"/>
      <c r="P9" s="319"/>
      <c r="Q9" s="319"/>
      <c r="R9" s="319"/>
      <c r="S9" s="319"/>
      <c r="T9" s="399"/>
      <c r="U9" s="319"/>
    </row>
    <row r="10" spans="1:25" ht="15.75" x14ac:dyDescent="0.3">
      <c r="A10" s="395"/>
      <c r="B10" s="395"/>
      <c r="C10" s="395"/>
      <c r="D10" s="321" t="s">
        <v>459</v>
      </c>
      <c r="E10" s="16" t="s">
        <v>371</v>
      </c>
      <c r="F10" s="16">
        <v>5</v>
      </c>
      <c r="G10" s="16">
        <v>4</v>
      </c>
      <c r="H10" s="319"/>
      <c r="I10" s="319"/>
      <c r="J10" s="319"/>
      <c r="K10" s="394"/>
      <c r="L10" s="394"/>
      <c r="M10" s="394"/>
      <c r="N10" s="319"/>
      <c r="O10" s="319"/>
      <c r="P10" s="319"/>
      <c r="Q10" s="319"/>
      <c r="R10" s="319"/>
      <c r="S10" s="319"/>
      <c r="T10" s="399"/>
      <c r="U10" s="319"/>
      <c r="W10" s="305">
        <v>1.6</v>
      </c>
    </row>
    <row r="11" spans="1:25" ht="15.75" x14ac:dyDescent="0.3">
      <c r="A11" s="395"/>
      <c r="B11" s="395"/>
      <c r="C11" s="395"/>
      <c r="D11" s="321" t="s">
        <v>460</v>
      </c>
      <c r="E11" s="16" t="s">
        <v>372</v>
      </c>
      <c r="F11" s="16"/>
      <c r="G11" s="16"/>
      <c r="H11" s="319"/>
      <c r="I11" s="319"/>
      <c r="J11" s="319"/>
      <c r="K11" s="319"/>
      <c r="L11" s="319"/>
      <c r="M11" s="319"/>
      <c r="N11" s="319"/>
      <c r="O11" s="319"/>
      <c r="P11" s="319"/>
      <c r="Q11" s="319"/>
      <c r="R11" s="319"/>
      <c r="S11" s="319"/>
      <c r="T11" s="399"/>
      <c r="U11" s="319"/>
      <c r="W11" s="305">
        <v>0</v>
      </c>
    </row>
    <row r="12" spans="1:25" ht="15.75" x14ac:dyDescent="0.3">
      <c r="A12" s="395"/>
      <c r="B12" s="395"/>
      <c r="C12" s="395"/>
      <c r="D12" s="321" t="s">
        <v>461</v>
      </c>
      <c r="E12" s="16" t="s">
        <v>373</v>
      </c>
      <c r="F12" s="16"/>
      <c r="G12" s="16"/>
      <c r="H12" s="319"/>
      <c r="I12" s="319"/>
      <c r="J12" s="319"/>
      <c r="K12" s="319"/>
      <c r="L12" s="319"/>
      <c r="M12" s="319"/>
      <c r="N12" s="319"/>
      <c r="O12" s="319"/>
      <c r="P12" s="319"/>
      <c r="Q12" s="319"/>
      <c r="R12" s="319"/>
      <c r="S12" s="319"/>
      <c r="T12" s="399"/>
      <c r="U12" s="319"/>
      <c r="W12" s="305">
        <v>0</v>
      </c>
    </row>
    <row r="13" spans="1:25" ht="15.75" x14ac:dyDescent="0.3">
      <c r="A13" s="395"/>
      <c r="B13" s="395"/>
      <c r="C13" s="395"/>
      <c r="D13" s="321" t="s">
        <v>462</v>
      </c>
      <c r="E13" s="16" t="s">
        <v>295</v>
      </c>
      <c r="F13" s="16">
        <v>5</v>
      </c>
      <c r="G13" s="16">
        <v>4</v>
      </c>
      <c r="H13" s="319"/>
      <c r="I13" s="319"/>
      <c r="J13" s="319"/>
      <c r="K13" s="394"/>
      <c r="L13" s="394"/>
      <c r="M13" s="394"/>
      <c r="N13" s="319"/>
      <c r="O13" s="319"/>
      <c r="P13" s="319"/>
      <c r="Q13" s="319"/>
      <c r="R13" s="319"/>
      <c r="S13" s="319"/>
      <c r="T13" s="399"/>
      <c r="U13" s="319"/>
      <c r="W13" s="305">
        <v>5</v>
      </c>
    </row>
    <row r="14" spans="1:25" ht="15.75" x14ac:dyDescent="0.3">
      <c r="A14" s="395"/>
      <c r="B14" s="395"/>
      <c r="C14" s="395"/>
      <c r="D14" s="321" t="s">
        <v>463</v>
      </c>
      <c r="E14" s="16" t="s">
        <v>296</v>
      </c>
      <c r="F14" s="16">
        <v>5</v>
      </c>
      <c r="G14" s="16">
        <v>4</v>
      </c>
      <c r="H14" s="319"/>
      <c r="I14" s="319"/>
      <c r="J14" s="319"/>
      <c r="K14" s="394" t="s">
        <v>649</v>
      </c>
      <c r="L14" s="394"/>
      <c r="M14" s="394"/>
      <c r="N14" s="319"/>
      <c r="O14" s="319"/>
      <c r="P14" s="319"/>
      <c r="Q14" s="319"/>
      <c r="R14" s="319"/>
      <c r="S14" s="319"/>
      <c r="T14" s="399"/>
      <c r="U14" s="319"/>
      <c r="W14" s="305">
        <v>6</v>
      </c>
    </row>
    <row r="15" spans="1:25" ht="15.75" x14ac:dyDescent="0.3">
      <c r="A15" s="395"/>
      <c r="B15" s="395"/>
      <c r="C15" s="395"/>
      <c r="D15" s="321" t="s">
        <v>464</v>
      </c>
      <c r="E15" s="16" t="s">
        <v>297</v>
      </c>
      <c r="F15" s="16">
        <v>5</v>
      </c>
      <c r="G15" s="16">
        <v>4</v>
      </c>
      <c r="H15" s="319"/>
      <c r="I15" s="319"/>
      <c r="J15" s="319"/>
      <c r="K15" s="394"/>
      <c r="L15" s="394"/>
      <c r="M15" s="394"/>
      <c r="N15" s="319"/>
      <c r="O15" s="319"/>
      <c r="P15" s="319"/>
      <c r="Q15" s="319"/>
      <c r="R15" s="319"/>
      <c r="S15" s="319"/>
      <c r="T15" s="399"/>
      <c r="U15" s="319"/>
      <c r="W15" s="305">
        <v>6</v>
      </c>
    </row>
    <row r="16" spans="1:25" ht="15.75" x14ac:dyDescent="0.3">
      <c r="A16" s="395"/>
      <c r="B16" s="395"/>
      <c r="C16" s="395"/>
      <c r="D16" s="321" t="s">
        <v>465</v>
      </c>
      <c r="E16" s="16" t="s">
        <v>298</v>
      </c>
      <c r="F16" s="16">
        <v>5</v>
      </c>
      <c r="G16" s="16">
        <v>4</v>
      </c>
      <c r="H16" s="319"/>
      <c r="I16" s="319"/>
      <c r="J16" s="319"/>
      <c r="K16" s="394"/>
      <c r="L16" s="394"/>
      <c r="M16" s="394"/>
      <c r="N16" s="319"/>
      <c r="O16" s="319"/>
      <c r="P16" s="319"/>
      <c r="Q16" s="319"/>
      <c r="R16" s="319"/>
      <c r="S16" s="319"/>
      <c r="T16" s="399"/>
      <c r="U16" s="319"/>
      <c r="W16" s="305">
        <v>6</v>
      </c>
    </row>
    <row r="17" spans="1:25" ht="17.25" customHeight="1" x14ac:dyDescent="0.3">
      <c r="A17" s="395"/>
      <c r="B17" s="395"/>
      <c r="C17" s="395"/>
      <c r="D17" s="321" t="s">
        <v>466</v>
      </c>
      <c r="E17" s="16" t="s">
        <v>299</v>
      </c>
      <c r="F17" s="16">
        <v>5</v>
      </c>
      <c r="G17" s="16">
        <v>4</v>
      </c>
      <c r="H17" s="319"/>
      <c r="I17" s="319"/>
      <c r="J17" s="319"/>
      <c r="K17" s="394"/>
      <c r="L17" s="394"/>
      <c r="M17" s="394"/>
      <c r="N17" s="319"/>
      <c r="O17" s="319"/>
      <c r="P17" s="319"/>
      <c r="Q17" s="319"/>
      <c r="R17" s="319"/>
      <c r="S17" s="319"/>
      <c r="T17" s="399"/>
      <c r="U17" s="319"/>
      <c r="W17" s="305">
        <v>1.6</v>
      </c>
    </row>
    <row r="18" spans="1:25" ht="15.75" x14ac:dyDescent="0.3">
      <c r="A18" s="395"/>
      <c r="B18" s="395"/>
      <c r="C18" s="395"/>
      <c r="D18" s="321" t="s">
        <v>467</v>
      </c>
      <c r="E18" s="16" t="s">
        <v>300</v>
      </c>
      <c r="F18" s="16">
        <v>5</v>
      </c>
      <c r="G18" s="16">
        <v>4</v>
      </c>
      <c r="H18" s="319"/>
      <c r="I18" s="319"/>
      <c r="J18" s="319"/>
      <c r="K18" s="394"/>
      <c r="L18" s="394"/>
      <c r="M18" s="394"/>
      <c r="N18" s="319"/>
      <c r="O18" s="319"/>
      <c r="P18" s="319"/>
      <c r="Q18" s="319"/>
      <c r="R18" s="319"/>
      <c r="S18" s="319"/>
      <c r="T18" s="399"/>
      <c r="U18" s="319"/>
      <c r="W18" s="305">
        <v>1.6</v>
      </c>
    </row>
    <row r="19" spans="1:25" ht="15.75" x14ac:dyDescent="0.3">
      <c r="A19" s="395"/>
      <c r="B19" s="395"/>
      <c r="C19" s="395"/>
      <c r="D19" s="321" t="s">
        <v>468</v>
      </c>
      <c r="E19" s="16" t="s">
        <v>301</v>
      </c>
      <c r="F19" s="16">
        <v>5</v>
      </c>
      <c r="G19" s="16">
        <v>4</v>
      </c>
      <c r="H19" s="319"/>
      <c r="I19" s="319"/>
      <c r="J19" s="319"/>
      <c r="K19" s="394"/>
      <c r="L19" s="394"/>
      <c r="M19" s="394"/>
      <c r="N19" s="319"/>
      <c r="O19" s="319"/>
      <c r="P19" s="319"/>
      <c r="Q19" s="319"/>
      <c r="R19" s="319"/>
      <c r="S19" s="319"/>
      <c r="T19" s="399"/>
      <c r="U19" s="319"/>
      <c r="W19" s="305">
        <v>33.4</v>
      </c>
    </row>
    <row r="20" spans="1:25" ht="15.75" x14ac:dyDescent="0.3">
      <c r="A20" s="395"/>
      <c r="B20" s="395"/>
      <c r="C20" s="395"/>
      <c r="D20" s="321" t="s">
        <v>469</v>
      </c>
      <c r="E20" s="16" t="s">
        <v>302</v>
      </c>
      <c r="F20" s="16">
        <v>5</v>
      </c>
      <c r="G20" s="16">
        <v>4</v>
      </c>
      <c r="H20" s="319"/>
      <c r="I20" s="319"/>
      <c r="J20" s="319"/>
      <c r="K20" s="394"/>
      <c r="L20" s="394"/>
      <c r="M20" s="394"/>
      <c r="N20" s="319"/>
      <c r="O20" s="319"/>
      <c r="P20" s="319"/>
      <c r="Q20" s="319"/>
      <c r="R20" s="319"/>
      <c r="S20" s="319"/>
      <c r="T20" s="399"/>
      <c r="U20" s="319"/>
      <c r="W20" s="305">
        <v>4.88</v>
      </c>
    </row>
    <row r="21" spans="1:25" ht="15.75" x14ac:dyDescent="0.3">
      <c r="A21" s="395"/>
      <c r="B21" s="395"/>
      <c r="C21" s="395"/>
      <c r="D21" s="321" t="s">
        <v>470</v>
      </c>
      <c r="E21" s="16" t="s">
        <v>303</v>
      </c>
      <c r="F21" s="16">
        <v>5</v>
      </c>
      <c r="G21" s="16">
        <v>4</v>
      </c>
      <c r="H21" s="319"/>
      <c r="I21" s="319"/>
      <c r="J21" s="319"/>
      <c r="K21" s="394"/>
      <c r="L21" s="394"/>
      <c r="M21" s="394"/>
      <c r="N21" s="319"/>
      <c r="O21" s="319"/>
      <c r="P21" s="319"/>
      <c r="Q21" s="319"/>
      <c r="R21" s="319"/>
      <c r="S21" s="319"/>
      <c r="T21" s="399"/>
      <c r="U21" s="319"/>
      <c r="W21" s="305">
        <v>4.88</v>
      </c>
    </row>
    <row r="22" spans="1:25" ht="15.75" x14ac:dyDescent="0.3">
      <c r="A22" s="395"/>
      <c r="B22" s="395"/>
      <c r="C22" s="395"/>
      <c r="D22" s="321" t="s">
        <v>471</v>
      </c>
      <c r="E22" s="16" t="s">
        <v>304</v>
      </c>
      <c r="F22" s="16">
        <v>5</v>
      </c>
      <c r="G22" s="16">
        <v>4</v>
      </c>
      <c r="H22" s="319"/>
      <c r="I22" s="319"/>
      <c r="J22" s="319"/>
      <c r="K22" s="394"/>
      <c r="L22" s="394"/>
      <c r="M22" s="394"/>
      <c r="N22" s="319"/>
      <c r="O22" s="319"/>
      <c r="P22" s="319"/>
      <c r="Q22" s="319"/>
      <c r="R22" s="319"/>
      <c r="S22" s="319"/>
      <c r="T22" s="399"/>
      <c r="U22" s="319"/>
      <c r="W22" s="305">
        <v>4.4000000000000004</v>
      </c>
    </row>
    <row r="23" spans="1:25" ht="15.75" x14ac:dyDescent="0.3">
      <c r="A23" s="395"/>
      <c r="B23" s="395"/>
      <c r="C23" s="395"/>
      <c r="D23" s="321" t="s">
        <v>472</v>
      </c>
      <c r="E23" s="16" t="s">
        <v>305</v>
      </c>
      <c r="F23" s="16">
        <v>5</v>
      </c>
      <c r="G23" s="16">
        <v>4</v>
      </c>
      <c r="H23" s="319"/>
      <c r="I23" s="319"/>
      <c r="J23" s="319"/>
      <c r="K23" s="394"/>
      <c r="L23" s="394"/>
      <c r="M23" s="394"/>
      <c r="N23" s="319"/>
      <c r="O23" s="319"/>
      <c r="P23" s="319"/>
      <c r="Q23" s="319"/>
      <c r="R23" s="319"/>
      <c r="S23" s="319"/>
      <c r="T23" s="399"/>
      <c r="U23" s="319"/>
      <c r="W23" s="305">
        <v>15.2</v>
      </c>
    </row>
    <row r="24" spans="1:25" ht="15.75" x14ac:dyDescent="0.3">
      <c r="A24" s="395"/>
      <c r="B24" s="395"/>
      <c r="C24" s="395"/>
      <c r="D24" s="321" t="s">
        <v>473</v>
      </c>
      <c r="E24" s="16" t="s">
        <v>306</v>
      </c>
      <c r="F24" s="16">
        <v>5</v>
      </c>
      <c r="G24" s="16">
        <v>4</v>
      </c>
      <c r="H24" s="319"/>
      <c r="I24" s="319"/>
      <c r="J24" s="319"/>
      <c r="K24" s="394"/>
      <c r="L24" s="394"/>
      <c r="M24" s="394"/>
      <c r="N24" s="319"/>
      <c r="O24" s="319"/>
      <c r="P24" s="319"/>
      <c r="Q24" s="319"/>
      <c r="R24" s="319"/>
      <c r="S24" s="319"/>
      <c r="T24" s="399"/>
      <c r="U24" s="319"/>
      <c r="W24" s="305">
        <v>3</v>
      </c>
    </row>
    <row r="25" spans="1:25" ht="15.75" x14ac:dyDescent="0.3">
      <c r="A25" s="395"/>
      <c r="B25" s="395"/>
      <c r="C25" s="395"/>
      <c r="D25" s="321" t="s">
        <v>474</v>
      </c>
      <c r="E25" s="16" t="s">
        <v>307</v>
      </c>
      <c r="F25" s="16">
        <v>5</v>
      </c>
      <c r="G25" s="16">
        <v>4</v>
      </c>
      <c r="H25" s="319"/>
      <c r="I25" s="319"/>
      <c r="J25" s="319"/>
      <c r="K25" s="394"/>
      <c r="L25" s="394"/>
      <c r="M25" s="394"/>
      <c r="N25" s="319"/>
      <c r="O25" s="319"/>
      <c r="P25" s="319"/>
      <c r="Q25" s="319"/>
      <c r="R25" s="319"/>
      <c r="S25" s="319"/>
      <c r="T25" s="399"/>
      <c r="U25" s="319"/>
      <c r="W25" s="305">
        <v>2</v>
      </c>
    </row>
    <row r="26" spans="1:25" ht="15.75" x14ac:dyDescent="0.3">
      <c r="A26" s="395"/>
      <c r="B26" s="395"/>
      <c r="C26" s="395"/>
      <c r="D26" s="321" t="s">
        <v>475</v>
      </c>
      <c r="E26" s="16" t="s">
        <v>308</v>
      </c>
      <c r="F26" s="16">
        <v>5</v>
      </c>
      <c r="G26" s="16">
        <v>4</v>
      </c>
      <c r="H26" s="319"/>
      <c r="I26" s="319"/>
      <c r="J26" s="319"/>
      <c r="K26" s="394"/>
      <c r="L26" s="394"/>
      <c r="M26" s="394"/>
      <c r="N26" s="319"/>
      <c r="O26" s="319"/>
      <c r="P26" s="319"/>
      <c r="Q26" s="319"/>
      <c r="R26" s="319"/>
      <c r="S26" s="319"/>
      <c r="T26" s="399"/>
      <c r="U26" s="319"/>
      <c r="W26" s="305">
        <v>36</v>
      </c>
    </row>
    <row r="27" spans="1:25" ht="15.75" x14ac:dyDescent="0.3">
      <c r="A27" s="395"/>
      <c r="B27" s="395"/>
      <c r="C27" s="395"/>
      <c r="D27" s="321" t="s">
        <v>476</v>
      </c>
      <c r="E27" s="16" t="s">
        <v>309</v>
      </c>
      <c r="F27" s="16">
        <v>5</v>
      </c>
      <c r="G27" s="16">
        <v>4</v>
      </c>
      <c r="H27" s="319"/>
      <c r="I27" s="319"/>
      <c r="J27" s="319"/>
      <c r="K27" s="394"/>
      <c r="L27" s="394"/>
      <c r="M27" s="394"/>
      <c r="N27" s="319"/>
      <c r="O27" s="319"/>
      <c r="P27" s="319"/>
      <c r="Q27" s="319"/>
      <c r="R27" s="319"/>
      <c r="S27" s="319"/>
      <c r="T27" s="399"/>
      <c r="U27" s="319"/>
      <c r="W27" s="305">
        <v>6</v>
      </c>
    </row>
    <row r="28" spans="1:25" ht="15.75" x14ac:dyDescent="0.3">
      <c r="A28" s="395"/>
      <c r="B28" s="395"/>
      <c r="C28" s="395"/>
      <c r="D28" s="321" t="s">
        <v>478</v>
      </c>
      <c r="E28" s="16" t="s">
        <v>310</v>
      </c>
      <c r="F28" s="16">
        <v>5</v>
      </c>
      <c r="G28" s="16">
        <v>4</v>
      </c>
      <c r="H28" s="319"/>
      <c r="I28" s="319"/>
      <c r="J28" s="319"/>
      <c r="K28" s="394"/>
      <c r="L28" s="394"/>
      <c r="M28" s="394"/>
      <c r="N28" s="319"/>
      <c r="O28" s="319"/>
      <c r="P28" s="319"/>
      <c r="Q28" s="319"/>
      <c r="R28" s="319"/>
      <c r="S28" s="319"/>
      <c r="T28" s="399"/>
      <c r="U28" s="319"/>
      <c r="W28" s="305">
        <v>1.6</v>
      </c>
    </row>
    <row r="29" spans="1:25" ht="15.75" x14ac:dyDescent="0.3">
      <c r="A29" s="395"/>
      <c r="B29" s="395"/>
      <c r="C29" s="395"/>
      <c r="D29" s="321" t="s">
        <v>479</v>
      </c>
      <c r="E29" s="16" t="s">
        <v>311</v>
      </c>
      <c r="F29" s="16">
        <v>5</v>
      </c>
      <c r="G29" s="16">
        <v>4</v>
      </c>
      <c r="H29" s="319"/>
      <c r="I29" s="319"/>
      <c r="J29" s="319"/>
      <c r="K29" s="394"/>
      <c r="L29" s="394"/>
      <c r="M29" s="394"/>
      <c r="N29" s="319"/>
      <c r="O29" s="319"/>
      <c r="P29" s="319"/>
      <c r="Q29" s="319"/>
      <c r="R29" s="319"/>
      <c r="S29" s="319"/>
      <c r="T29" s="399"/>
      <c r="U29" s="319"/>
      <c r="W29" s="305">
        <v>54</v>
      </c>
    </row>
    <row r="30" spans="1:25" ht="15.75" x14ac:dyDescent="0.3">
      <c r="A30" s="395"/>
      <c r="B30" s="395"/>
      <c r="C30" s="395"/>
      <c r="D30" s="321" t="s">
        <v>480</v>
      </c>
      <c r="E30" s="324" t="s">
        <v>312</v>
      </c>
      <c r="F30" s="16">
        <v>5</v>
      </c>
      <c r="G30" s="16">
        <v>4</v>
      </c>
      <c r="H30" s="319"/>
      <c r="I30" s="319"/>
      <c r="J30" s="319"/>
      <c r="K30" s="394"/>
      <c r="L30" s="394"/>
      <c r="M30" s="394"/>
      <c r="N30" s="319"/>
      <c r="O30" s="319"/>
      <c r="P30" s="319"/>
      <c r="Q30" s="319"/>
      <c r="R30" s="319"/>
      <c r="S30" s="319"/>
      <c r="T30" s="399"/>
      <c r="U30" s="319"/>
      <c r="W30" s="305">
        <v>40</v>
      </c>
    </row>
    <row r="31" spans="1:25" x14ac:dyDescent="0.3">
      <c r="A31" s="395"/>
      <c r="B31" s="395"/>
      <c r="C31" s="316" t="s">
        <v>361</v>
      </c>
      <c r="D31" s="321" t="s">
        <v>484</v>
      </c>
      <c r="E31" s="322" t="s">
        <v>319</v>
      </c>
      <c r="F31" s="322">
        <v>40</v>
      </c>
      <c r="G31" s="322">
        <v>40</v>
      </c>
      <c r="H31" s="319"/>
      <c r="I31" s="319"/>
      <c r="J31" s="319"/>
      <c r="K31" s="319"/>
      <c r="L31" s="319"/>
      <c r="M31" s="319"/>
      <c r="N31" s="394"/>
      <c r="O31" s="394"/>
      <c r="P31" s="394"/>
      <c r="Q31" s="319"/>
      <c r="R31" s="319"/>
      <c r="S31" s="319"/>
      <c r="T31" s="399"/>
      <c r="U31" s="319"/>
      <c r="X31" s="315">
        <v>16</v>
      </c>
    </row>
    <row r="32" spans="1:25" ht="36" customHeight="1" x14ac:dyDescent="0.3">
      <c r="A32" s="395"/>
      <c r="B32" s="395" t="s">
        <v>155</v>
      </c>
      <c r="C32" s="316" t="s">
        <v>27</v>
      </c>
      <c r="D32" s="321" t="s">
        <v>486</v>
      </c>
      <c r="E32" s="322" t="s">
        <v>650</v>
      </c>
      <c r="F32" s="322">
        <v>1</v>
      </c>
      <c r="G32" s="322">
        <v>1</v>
      </c>
      <c r="H32" s="319"/>
      <c r="I32" s="319"/>
      <c r="J32" s="319"/>
      <c r="K32" s="319"/>
      <c r="L32" s="319"/>
      <c r="M32" s="319"/>
      <c r="N32" s="319"/>
      <c r="O32" s="319"/>
      <c r="P32" s="319"/>
      <c r="Q32" s="394"/>
      <c r="R32" s="394"/>
      <c r="S32" s="394"/>
      <c r="T32" s="399"/>
      <c r="U32" s="319"/>
      <c r="Y32" s="315">
        <v>10</v>
      </c>
    </row>
    <row r="33" spans="1:25" ht="21.75" customHeight="1" x14ac:dyDescent="0.3">
      <c r="A33" s="395"/>
      <c r="B33" s="395"/>
      <c r="C33" s="395" t="s">
        <v>280</v>
      </c>
      <c r="D33" s="321" t="s">
        <v>532</v>
      </c>
      <c r="E33" s="322" t="s">
        <v>387</v>
      </c>
      <c r="F33" s="322">
        <v>20</v>
      </c>
      <c r="G33" s="322">
        <v>20</v>
      </c>
      <c r="H33" s="319"/>
      <c r="I33" s="319"/>
      <c r="J33" s="319"/>
      <c r="K33" s="319"/>
      <c r="L33" s="319"/>
      <c r="M33" s="319"/>
      <c r="N33" s="394"/>
      <c r="O33" s="394"/>
      <c r="P33" s="394"/>
      <c r="Q33" s="319"/>
      <c r="R33" s="319"/>
      <c r="S33" s="319"/>
      <c r="T33" s="399"/>
      <c r="U33" s="319"/>
      <c r="X33" s="315">
        <v>15</v>
      </c>
    </row>
    <row r="34" spans="1:25" ht="22.5" customHeight="1" x14ac:dyDescent="0.3">
      <c r="A34" s="395"/>
      <c r="B34" s="395"/>
      <c r="C34" s="395"/>
      <c r="D34" s="321" t="s">
        <v>535</v>
      </c>
      <c r="E34" s="322" t="s">
        <v>386</v>
      </c>
      <c r="F34" s="322">
        <v>20</v>
      </c>
      <c r="G34" s="322">
        <v>20</v>
      </c>
      <c r="H34" s="319"/>
      <c r="I34" s="319"/>
      <c r="J34" s="319"/>
      <c r="K34" s="319"/>
      <c r="L34" s="319"/>
      <c r="M34" s="319"/>
      <c r="N34" s="394"/>
      <c r="O34" s="394"/>
      <c r="P34" s="394"/>
      <c r="Q34" s="319"/>
      <c r="R34" s="319"/>
      <c r="S34" s="319"/>
      <c r="T34" s="399"/>
      <c r="U34" s="319"/>
      <c r="X34" s="315">
        <v>10</v>
      </c>
    </row>
    <row r="35" spans="1:25" ht="17.25" customHeight="1" x14ac:dyDescent="0.3">
      <c r="A35" s="395"/>
      <c r="B35" s="395"/>
      <c r="C35" s="395"/>
      <c r="D35" s="321" t="s">
        <v>545</v>
      </c>
      <c r="E35" s="322" t="s">
        <v>357</v>
      </c>
      <c r="F35" s="322">
        <v>15</v>
      </c>
      <c r="G35" s="322">
        <v>15</v>
      </c>
      <c r="H35" s="319"/>
      <c r="I35" s="319"/>
      <c r="J35" s="319"/>
      <c r="K35" s="319"/>
      <c r="L35" s="319"/>
      <c r="M35" s="319"/>
      <c r="N35" s="394"/>
      <c r="O35" s="394"/>
      <c r="P35" s="394"/>
      <c r="Q35" s="319"/>
      <c r="R35" s="319"/>
      <c r="S35" s="319"/>
      <c r="T35" s="399"/>
      <c r="U35" s="319"/>
      <c r="X35" s="315">
        <v>8</v>
      </c>
    </row>
    <row r="36" spans="1:25" ht="17.25" customHeight="1" x14ac:dyDescent="0.3">
      <c r="A36" s="395"/>
      <c r="B36" s="395"/>
      <c r="C36" s="395"/>
      <c r="D36" s="321" t="s">
        <v>546</v>
      </c>
      <c r="E36" s="322" t="s">
        <v>444</v>
      </c>
      <c r="F36" s="322">
        <v>20</v>
      </c>
      <c r="G36" s="322">
        <v>10</v>
      </c>
      <c r="H36" s="319"/>
      <c r="I36" s="319"/>
      <c r="J36" s="319"/>
      <c r="K36" s="319"/>
      <c r="L36" s="319"/>
      <c r="M36" s="319"/>
      <c r="N36" s="394"/>
      <c r="O36" s="394"/>
      <c r="P36" s="394"/>
      <c r="Q36" s="319"/>
      <c r="R36" s="319"/>
      <c r="S36" s="319"/>
      <c r="T36" s="399"/>
      <c r="U36" s="319"/>
      <c r="X36" s="315">
        <v>5</v>
      </c>
    </row>
    <row r="37" spans="1:25" x14ac:dyDescent="0.3">
      <c r="A37" s="395"/>
      <c r="B37" s="395"/>
      <c r="C37" s="395"/>
      <c r="D37" s="321" t="s">
        <v>547</v>
      </c>
      <c r="E37" s="322" t="s">
        <v>443</v>
      </c>
      <c r="F37" s="322">
        <v>20</v>
      </c>
      <c r="G37" s="322">
        <v>10</v>
      </c>
      <c r="H37" s="319"/>
      <c r="I37" s="319"/>
      <c r="J37" s="319"/>
      <c r="K37" s="319"/>
      <c r="L37" s="319"/>
      <c r="M37" s="319"/>
      <c r="N37" s="394"/>
      <c r="O37" s="394"/>
      <c r="P37" s="394"/>
      <c r="Q37" s="319"/>
      <c r="R37" s="319"/>
      <c r="S37" s="319"/>
      <c r="T37" s="399"/>
      <c r="U37" s="319"/>
      <c r="X37" s="315">
        <v>2.25</v>
      </c>
    </row>
    <row r="38" spans="1:25" x14ac:dyDescent="0.3">
      <c r="A38" s="395"/>
      <c r="B38" s="395"/>
      <c r="C38" s="395"/>
      <c r="D38" s="321" t="s">
        <v>549</v>
      </c>
      <c r="E38" s="322" t="s">
        <v>618</v>
      </c>
      <c r="F38" s="322">
        <v>20</v>
      </c>
      <c r="G38" s="322">
        <v>15</v>
      </c>
      <c r="H38" s="319"/>
      <c r="I38" s="319"/>
      <c r="J38" s="319"/>
      <c r="K38" s="319"/>
      <c r="L38" s="319"/>
      <c r="M38" s="319"/>
      <c r="N38" s="394"/>
      <c r="O38" s="394"/>
      <c r="P38" s="394"/>
      <c r="Q38" s="319"/>
      <c r="R38" s="319"/>
      <c r="S38" s="319"/>
      <c r="T38" s="399"/>
      <c r="U38" s="319"/>
      <c r="X38" s="315">
        <v>2.25</v>
      </c>
    </row>
    <row r="39" spans="1:25" ht="25.5" x14ac:dyDescent="0.3">
      <c r="A39" s="395"/>
      <c r="B39" s="395"/>
      <c r="C39" s="395"/>
      <c r="D39" s="321" t="s">
        <v>551</v>
      </c>
      <c r="E39" s="322" t="s">
        <v>620</v>
      </c>
      <c r="F39" s="322">
        <v>20</v>
      </c>
      <c r="G39" s="322">
        <v>15</v>
      </c>
      <c r="H39" s="319"/>
      <c r="I39" s="319"/>
      <c r="J39" s="319"/>
      <c r="K39" s="319"/>
      <c r="L39" s="319"/>
      <c r="M39" s="319"/>
      <c r="N39" s="394"/>
      <c r="O39" s="394"/>
      <c r="P39" s="394"/>
      <c r="Q39" s="319"/>
      <c r="R39" s="319"/>
      <c r="S39" s="319"/>
      <c r="T39" s="399"/>
      <c r="U39" s="319"/>
      <c r="X39" s="315">
        <v>3.75</v>
      </c>
    </row>
    <row r="40" spans="1:25" ht="25.5" x14ac:dyDescent="0.3">
      <c r="A40" s="395"/>
      <c r="B40" s="395"/>
      <c r="C40" s="395"/>
      <c r="D40" s="321" t="s">
        <v>593</v>
      </c>
      <c r="E40" s="322" t="s">
        <v>446</v>
      </c>
      <c r="F40" s="322">
        <v>15</v>
      </c>
      <c r="G40" s="322">
        <v>15</v>
      </c>
      <c r="H40" s="319"/>
      <c r="I40" s="319"/>
      <c r="J40" s="319"/>
      <c r="K40" s="319"/>
      <c r="L40" s="319"/>
      <c r="M40" s="319"/>
      <c r="N40" s="394"/>
      <c r="O40" s="394"/>
      <c r="P40" s="394"/>
      <c r="Q40" s="319"/>
      <c r="R40" s="319"/>
      <c r="S40" s="319"/>
      <c r="T40" s="399"/>
      <c r="U40" s="319"/>
      <c r="X40" s="315">
        <v>15</v>
      </c>
    </row>
    <row r="41" spans="1:25" x14ac:dyDescent="0.3">
      <c r="A41" s="395"/>
      <c r="B41" s="395"/>
      <c r="C41" s="395"/>
      <c r="D41" s="321" t="s">
        <v>595</v>
      </c>
      <c r="E41" s="322" t="s">
        <v>580</v>
      </c>
      <c r="F41" s="322">
        <v>20</v>
      </c>
      <c r="G41" s="322">
        <v>15</v>
      </c>
      <c r="H41" s="319"/>
      <c r="I41" s="319"/>
      <c r="J41" s="319"/>
      <c r="K41" s="319"/>
      <c r="L41" s="319"/>
      <c r="M41" s="319"/>
      <c r="N41" s="394"/>
      <c r="O41" s="394"/>
      <c r="P41" s="394"/>
      <c r="Q41" s="319"/>
      <c r="R41" s="319"/>
      <c r="S41" s="319"/>
      <c r="T41" s="399"/>
      <c r="U41" s="319"/>
      <c r="X41" s="315">
        <v>15</v>
      </c>
    </row>
    <row r="42" spans="1:25" x14ac:dyDescent="0.3">
      <c r="A42" s="395"/>
      <c r="B42" s="395"/>
      <c r="C42" s="395" t="s">
        <v>367</v>
      </c>
      <c r="D42" s="321" t="s">
        <v>555</v>
      </c>
      <c r="E42" s="322" t="s">
        <v>379</v>
      </c>
      <c r="F42" s="322">
        <v>15</v>
      </c>
      <c r="G42" s="322">
        <v>15</v>
      </c>
      <c r="H42" s="319"/>
      <c r="I42" s="319"/>
      <c r="J42" s="319"/>
      <c r="K42" s="319"/>
      <c r="L42" s="319"/>
      <c r="M42" s="319"/>
      <c r="N42" s="394"/>
      <c r="O42" s="394"/>
      <c r="P42" s="394"/>
      <c r="Q42" s="319"/>
      <c r="R42" s="319"/>
      <c r="S42" s="319"/>
      <c r="T42" s="399"/>
      <c r="U42" s="319"/>
      <c r="X42" s="315">
        <v>6</v>
      </c>
    </row>
    <row r="43" spans="1:25" x14ac:dyDescent="0.3">
      <c r="A43" s="395"/>
      <c r="B43" s="395"/>
      <c r="C43" s="395"/>
      <c r="D43" s="321" t="s">
        <v>556</v>
      </c>
      <c r="E43" s="322" t="s">
        <v>380</v>
      </c>
      <c r="F43" s="322">
        <v>100</v>
      </c>
      <c r="G43" s="322">
        <v>50</v>
      </c>
      <c r="H43" s="319"/>
      <c r="I43" s="319"/>
      <c r="J43" s="319"/>
      <c r="K43" s="319"/>
      <c r="L43" s="319"/>
      <c r="M43" s="319"/>
      <c r="N43" s="394"/>
      <c r="O43" s="394"/>
      <c r="P43" s="394"/>
      <c r="Q43" s="319"/>
      <c r="R43" s="319"/>
      <c r="S43" s="319"/>
      <c r="T43" s="399"/>
      <c r="U43" s="319"/>
      <c r="X43" s="315">
        <v>0.5</v>
      </c>
    </row>
    <row r="44" spans="1:25" x14ac:dyDescent="0.3">
      <c r="A44" s="395"/>
      <c r="B44" s="395"/>
      <c r="C44" s="395"/>
      <c r="D44" s="321" t="s">
        <v>617</v>
      </c>
      <c r="E44" s="322" t="s">
        <v>616</v>
      </c>
      <c r="F44" s="322">
        <v>20</v>
      </c>
      <c r="G44" s="322">
        <v>15</v>
      </c>
      <c r="H44" s="319"/>
      <c r="I44" s="319"/>
      <c r="J44" s="319"/>
      <c r="K44" s="319"/>
      <c r="L44" s="319"/>
      <c r="M44" s="319"/>
      <c r="N44" s="394"/>
      <c r="O44" s="394"/>
      <c r="P44" s="394"/>
      <c r="Q44" s="319"/>
      <c r="R44" s="319"/>
      <c r="S44" s="319"/>
      <c r="T44" s="399"/>
      <c r="U44" s="319"/>
      <c r="X44" s="315">
        <v>3</v>
      </c>
    </row>
    <row r="45" spans="1:25" x14ac:dyDescent="0.3">
      <c r="A45" s="312"/>
      <c r="B45" s="312"/>
      <c r="C45" s="312"/>
      <c r="D45" s="319"/>
      <c r="E45" s="319"/>
      <c r="F45" s="319"/>
      <c r="G45" s="319"/>
      <c r="H45" s="319"/>
      <c r="I45" s="319"/>
      <c r="J45" s="319"/>
      <c r="K45" s="319"/>
      <c r="L45" s="319"/>
      <c r="M45" s="319"/>
      <c r="N45" s="319"/>
      <c r="O45" s="319"/>
      <c r="P45" s="319"/>
      <c r="Q45" s="319"/>
      <c r="R45" s="319"/>
      <c r="S45" s="319"/>
      <c r="T45" s="399"/>
      <c r="U45" s="319"/>
    </row>
    <row r="46" spans="1:25" ht="48" customHeight="1" x14ac:dyDescent="0.3">
      <c r="A46" s="316" t="s">
        <v>61</v>
      </c>
      <c r="B46" s="316" t="s">
        <v>183</v>
      </c>
      <c r="C46" s="316" t="s">
        <v>65</v>
      </c>
      <c r="D46" s="321" t="s">
        <v>517</v>
      </c>
      <c r="E46" s="322" t="s">
        <v>514</v>
      </c>
      <c r="F46" s="322">
        <v>200</v>
      </c>
      <c r="G46" s="322">
        <v>30</v>
      </c>
      <c r="H46" s="319"/>
      <c r="I46" s="319"/>
      <c r="J46" s="319"/>
      <c r="K46" s="319"/>
      <c r="L46" s="319"/>
      <c r="M46" s="319"/>
      <c r="N46" s="319"/>
      <c r="O46" s="319"/>
      <c r="P46" s="319"/>
      <c r="Q46" s="394"/>
      <c r="R46" s="394"/>
      <c r="S46" s="394"/>
      <c r="T46" s="399"/>
      <c r="U46" s="319"/>
      <c r="X46" s="315">
        <v>1.5</v>
      </c>
    </row>
    <row r="47" spans="1:25" x14ac:dyDescent="0.3">
      <c r="A47" s="312"/>
      <c r="B47" s="395" t="s">
        <v>185</v>
      </c>
      <c r="C47" s="395" t="s">
        <v>76</v>
      </c>
      <c r="D47" s="321" t="s">
        <v>394</v>
      </c>
      <c r="E47" s="325" t="s">
        <v>506</v>
      </c>
      <c r="F47" s="325">
        <v>13</v>
      </c>
      <c r="G47" s="325">
        <v>13</v>
      </c>
      <c r="H47" s="319"/>
      <c r="I47" s="319"/>
      <c r="J47" s="319"/>
      <c r="K47" s="326"/>
      <c r="L47" s="326"/>
      <c r="M47" s="326"/>
      <c r="N47" s="326"/>
      <c r="O47" s="326"/>
      <c r="P47" s="326"/>
      <c r="Q47" s="326"/>
      <c r="R47" s="326"/>
      <c r="S47" s="326"/>
      <c r="T47" s="399"/>
      <c r="U47" s="319"/>
      <c r="W47" s="315">
        <v>7.31</v>
      </c>
      <c r="X47" s="315">
        <v>7.31</v>
      </c>
      <c r="Y47" s="315">
        <v>7.31</v>
      </c>
    </row>
    <row r="48" spans="1:25" x14ac:dyDescent="0.3">
      <c r="A48" s="312"/>
      <c r="B48" s="395"/>
      <c r="C48" s="395"/>
      <c r="D48" s="321" t="s">
        <v>396</v>
      </c>
      <c r="E48" s="325" t="s">
        <v>507</v>
      </c>
      <c r="F48" s="325">
        <v>15</v>
      </c>
      <c r="G48" s="325">
        <v>11</v>
      </c>
      <c r="H48" s="319"/>
      <c r="I48" s="319"/>
      <c r="J48" s="319"/>
      <c r="K48" s="326"/>
      <c r="L48" s="326"/>
      <c r="M48" s="326"/>
      <c r="N48" s="326"/>
      <c r="O48" s="326"/>
      <c r="P48" s="326"/>
      <c r="Q48" s="326"/>
      <c r="R48" s="326"/>
      <c r="S48" s="326"/>
      <c r="T48" s="399"/>
      <c r="U48" s="319"/>
      <c r="W48" s="315">
        <v>0.83299999999999996</v>
      </c>
      <c r="X48" s="315">
        <v>0.83299999999999996</v>
      </c>
      <c r="Y48" s="315">
        <v>0.83299999999999996</v>
      </c>
    </row>
    <row r="49" spans="1:26" x14ac:dyDescent="0.3">
      <c r="A49" s="312"/>
      <c r="B49" s="395"/>
      <c r="C49" s="395"/>
      <c r="D49" s="321" t="s">
        <v>508</v>
      </c>
      <c r="E49" s="325" t="s">
        <v>502</v>
      </c>
      <c r="F49" s="325">
        <v>26</v>
      </c>
      <c r="G49" s="325">
        <v>26</v>
      </c>
      <c r="H49" s="319"/>
      <c r="I49" s="319"/>
      <c r="J49" s="319"/>
      <c r="K49" s="326"/>
      <c r="L49" s="326"/>
      <c r="M49" s="326"/>
      <c r="N49" s="326"/>
      <c r="O49" s="326"/>
      <c r="P49" s="326"/>
      <c r="Q49" s="326"/>
      <c r="R49" s="326"/>
      <c r="S49" s="326"/>
      <c r="T49" s="399"/>
      <c r="U49" s="319"/>
      <c r="W49" s="315">
        <v>7.6</v>
      </c>
      <c r="X49" s="315">
        <v>7.6</v>
      </c>
      <c r="Y49" s="315">
        <v>7.6</v>
      </c>
    </row>
    <row r="50" spans="1:26" ht="30.75" customHeight="1" x14ac:dyDescent="0.3">
      <c r="A50" s="312"/>
      <c r="B50" s="395"/>
      <c r="C50" s="395"/>
      <c r="D50" s="321" t="s">
        <v>509</v>
      </c>
      <c r="E50" s="322" t="s">
        <v>592</v>
      </c>
      <c r="F50" s="322">
        <v>2</v>
      </c>
      <c r="G50" s="322">
        <v>2</v>
      </c>
      <c r="H50" s="319"/>
      <c r="I50" s="319"/>
      <c r="J50" s="319"/>
      <c r="K50" s="326"/>
      <c r="L50" s="326"/>
      <c r="M50" s="326"/>
      <c r="N50" s="326"/>
      <c r="O50" s="326"/>
      <c r="P50" s="326"/>
      <c r="Q50" s="326"/>
      <c r="R50" s="326"/>
      <c r="S50" s="326"/>
      <c r="T50" s="399"/>
      <c r="U50" s="319"/>
      <c r="W50" s="315">
        <v>0.33</v>
      </c>
      <c r="X50" s="315">
        <v>0.33</v>
      </c>
      <c r="Y50" s="315">
        <v>0.33</v>
      </c>
    </row>
    <row r="51" spans="1:26" x14ac:dyDescent="0.3">
      <c r="A51" s="312"/>
      <c r="B51" s="395"/>
      <c r="C51" s="395"/>
      <c r="D51" s="321" t="s">
        <v>510</v>
      </c>
      <c r="E51" s="325" t="s">
        <v>503</v>
      </c>
      <c r="F51" s="325">
        <v>12</v>
      </c>
      <c r="G51" s="325">
        <v>8</v>
      </c>
      <c r="H51" s="319"/>
      <c r="I51" s="319"/>
      <c r="J51" s="319"/>
      <c r="K51" s="326"/>
      <c r="L51" s="326"/>
      <c r="M51" s="326"/>
      <c r="N51" s="326"/>
      <c r="O51" s="326"/>
      <c r="P51" s="326"/>
      <c r="Q51" s="326"/>
      <c r="R51" s="326"/>
      <c r="S51" s="326"/>
      <c r="T51" s="399"/>
      <c r="U51" s="319"/>
      <c r="W51" s="315">
        <v>0.66</v>
      </c>
      <c r="X51" s="315">
        <v>0.66</v>
      </c>
      <c r="Y51" s="315">
        <v>0.66</v>
      </c>
    </row>
    <row r="52" spans="1:26" x14ac:dyDescent="0.3">
      <c r="A52" s="312"/>
      <c r="B52" s="395"/>
      <c r="C52" s="395"/>
      <c r="D52" s="321" t="s">
        <v>512</v>
      </c>
      <c r="E52" s="325" t="s">
        <v>505</v>
      </c>
      <c r="F52" s="325">
        <v>6</v>
      </c>
      <c r="G52" s="325">
        <v>6</v>
      </c>
      <c r="H52" s="319"/>
      <c r="I52" s="319"/>
      <c r="J52" s="319"/>
      <c r="K52" s="326"/>
      <c r="L52" s="326"/>
      <c r="M52" s="326"/>
      <c r="N52" s="326"/>
      <c r="O52" s="326"/>
      <c r="P52" s="326"/>
      <c r="Q52" s="326"/>
      <c r="R52" s="326"/>
      <c r="S52" s="326"/>
      <c r="T52" s="399"/>
      <c r="U52" s="319"/>
      <c r="W52" s="315">
        <v>1</v>
      </c>
      <c r="X52" s="315">
        <v>1</v>
      </c>
      <c r="Y52" s="315">
        <v>1</v>
      </c>
    </row>
    <row r="53" spans="1:26" x14ac:dyDescent="0.3">
      <c r="W53" s="311">
        <f>SUM(W4:W52)</f>
        <v>561.89300000000003</v>
      </c>
      <c r="X53" s="311">
        <f t="shared" ref="X53:Y53" si="0">SUM(X4:X52)</f>
        <v>433.98300000000006</v>
      </c>
      <c r="Y53" s="311">
        <f t="shared" si="0"/>
        <v>340.73300000000006</v>
      </c>
      <c r="Z53" s="311">
        <f>SUM(W53:Y53)</f>
        <v>1336.6090000000002</v>
      </c>
    </row>
  </sheetData>
  <mergeCells count="57">
    <mergeCell ref="T1:T2"/>
    <mergeCell ref="U1:U2"/>
    <mergeCell ref="V1:Y1"/>
    <mergeCell ref="A4:A44"/>
    <mergeCell ref="B4:B31"/>
    <mergeCell ref="N4:S4"/>
    <mergeCell ref="T4:T52"/>
    <mergeCell ref="K5:M5"/>
    <mergeCell ref="K6:M6"/>
    <mergeCell ref="K7:S7"/>
    <mergeCell ref="A1:A2"/>
    <mergeCell ref="B1:B2"/>
    <mergeCell ref="C1:C2"/>
    <mergeCell ref="D1:D2"/>
    <mergeCell ref="E1:E2"/>
    <mergeCell ref="H1:S1"/>
    <mergeCell ref="K25:M25"/>
    <mergeCell ref="K8:S8"/>
    <mergeCell ref="C9:C30"/>
    <mergeCell ref="K10:M10"/>
    <mergeCell ref="K13:M13"/>
    <mergeCell ref="K14:M14"/>
    <mergeCell ref="K15:M15"/>
    <mergeCell ref="K16:M16"/>
    <mergeCell ref="K17:M17"/>
    <mergeCell ref="K18:M18"/>
    <mergeCell ref="K19:M19"/>
    <mergeCell ref="K20:M20"/>
    <mergeCell ref="K21:M21"/>
    <mergeCell ref="K22:M22"/>
    <mergeCell ref="K23:M23"/>
    <mergeCell ref="K24:M24"/>
    <mergeCell ref="N37:P37"/>
    <mergeCell ref="N38:P38"/>
    <mergeCell ref="N39:P39"/>
    <mergeCell ref="K26:M26"/>
    <mergeCell ref="K27:M27"/>
    <mergeCell ref="K28:M28"/>
    <mergeCell ref="K29:M29"/>
    <mergeCell ref="K30:M30"/>
    <mergeCell ref="N31:P31"/>
    <mergeCell ref="Q46:S46"/>
    <mergeCell ref="B47:B52"/>
    <mergeCell ref="C47:C52"/>
    <mergeCell ref="N40:P40"/>
    <mergeCell ref="N41:P41"/>
    <mergeCell ref="C42:C44"/>
    <mergeCell ref="N42:P42"/>
    <mergeCell ref="N43:P43"/>
    <mergeCell ref="N44:P44"/>
    <mergeCell ref="B32:B44"/>
    <mergeCell ref="Q32:S32"/>
    <mergeCell ref="C33:C41"/>
    <mergeCell ref="N33:P33"/>
    <mergeCell ref="N34:P34"/>
    <mergeCell ref="N35:P35"/>
    <mergeCell ref="N36:P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C82" sqref="C82:C84"/>
    </sheetView>
  </sheetViews>
  <sheetFormatPr defaultRowHeight="15" x14ac:dyDescent="0.3"/>
  <cols>
    <col min="1" max="1" width="7.140625" style="337" customWidth="1"/>
    <col min="2" max="2" width="16.5703125" style="337" customWidth="1"/>
    <col min="3" max="3" width="27" style="337" customWidth="1"/>
    <col min="4" max="4" width="6.7109375" style="333" customWidth="1"/>
    <col min="5" max="5" width="9.5703125" style="337" bestFit="1" customWidth="1"/>
    <col min="6" max="6" width="13.5703125" style="339" customWidth="1"/>
    <col min="7" max="7" width="14" style="333" customWidth="1"/>
    <col min="8" max="8" width="13" style="337" customWidth="1"/>
    <col min="9" max="9" width="13.140625" style="337" customWidth="1"/>
    <col min="10" max="10" width="12.7109375" style="337" customWidth="1"/>
    <col min="11" max="11" width="11.85546875" style="337" customWidth="1"/>
    <col min="12" max="12" width="10.5703125" style="337" customWidth="1"/>
    <col min="13" max="13" width="21" style="337" customWidth="1"/>
    <col min="14" max="16384" width="9.140625" style="337"/>
  </cols>
  <sheetData>
    <row r="1" spans="1:13" s="329" customFormat="1" x14ac:dyDescent="0.3">
      <c r="A1" s="404" t="s">
        <v>651</v>
      </c>
      <c r="B1" s="404" t="s">
        <v>652</v>
      </c>
      <c r="C1" s="404" t="s">
        <v>653</v>
      </c>
      <c r="D1" s="404" t="s">
        <v>654</v>
      </c>
      <c r="E1" s="404" t="s">
        <v>655</v>
      </c>
      <c r="F1" s="405" t="s">
        <v>656</v>
      </c>
      <c r="G1" s="404" t="s">
        <v>657</v>
      </c>
      <c r="H1" s="404" t="s">
        <v>658</v>
      </c>
      <c r="I1" s="404" t="s">
        <v>659</v>
      </c>
      <c r="J1" s="404"/>
      <c r="K1" s="404"/>
      <c r="L1" s="404"/>
      <c r="M1" s="328" t="s">
        <v>639</v>
      </c>
    </row>
    <row r="2" spans="1:13" s="329" customFormat="1" ht="45" x14ac:dyDescent="0.3">
      <c r="A2" s="404"/>
      <c r="B2" s="404"/>
      <c r="C2" s="404"/>
      <c r="D2" s="404"/>
      <c r="E2" s="404"/>
      <c r="F2" s="405"/>
      <c r="G2" s="404"/>
      <c r="H2" s="404"/>
      <c r="I2" s="328" t="s">
        <v>660</v>
      </c>
      <c r="J2" s="330" t="s">
        <v>661</v>
      </c>
      <c r="K2" s="328" t="s">
        <v>662</v>
      </c>
      <c r="L2" s="328" t="s">
        <v>663</v>
      </c>
      <c r="M2" s="328"/>
    </row>
    <row r="3" spans="1:13" ht="45" x14ac:dyDescent="0.3">
      <c r="A3" s="331">
        <v>1</v>
      </c>
      <c r="B3" s="331"/>
      <c r="C3" s="332" t="s">
        <v>647</v>
      </c>
      <c r="D3" s="333" t="s">
        <v>664</v>
      </c>
      <c r="E3" s="331">
        <v>3500</v>
      </c>
      <c r="F3" s="334">
        <v>26</v>
      </c>
      <c r="G3" s="331" t="s">
        <v>665</v>
      </c>
      <c r="H3" s="331" t="s">
        <v>666</v>
      </c>
      <c r="I3" s="335">
        <v>42430</v>
      </c>
      <c r="J3" s="335">
        <v>42461</v>
      </c>
      <c r="K3" s="335">
        <v>42491</v>
      </c>
      <c r="L3" s="335">
        <v>42522</v>
      </c>
      <c r="M3" s="336" t="s">
        <v>667</v>
      </c>
    </row>
    <row r="4" spans="1:13" ht="82.5" x14ac:dyDescent="0.3">
      <c r="A4" s="337">
        <v>2</v>
      </c>
      <c r="C4" s="338" t="s">
        <v>668</v>
      </c>
      <c r="D4" s="333" t="s">
        <v>664</v>
      </c>
      <c r="E4" s="333" t="s">
        <v>669</v>
      </c>
      <c r="F4" s="339">
        <v>11</v>
      </c>
      <c r="G4" s="333" t="s">
        <v>670</v>
      </c>
      <c r="H4" s="333" t="s">
        <v>666</v>
      </c>
      <c r="I4" s="340">
        <v>42522</v>
      </c>
      <c r="J4" s="340">
        <v>42552</v>
      </c>
      <c r="K4" s="340">
        <v>42552</v>
      </c>
      <c r="L4" s="340">
        <v>42583</v>
      </c>
      <c r="M4" s="341" t="s">
        <v>671</v>
      </c>
    </row>
    <row r="5" spans="1:13" ht="105" x14ac:dyDescent="0.3">
      <c r="A5" s="337">
        <v>3</v>
      </c>
      <c r="C5" s="338" t="s">
        <v>576</v>
      </c>
      <c r="D5" s="333" t="s">
        <v>664</v>
      </c>
      <c r="E5" s="333">
        <v>600</v>
      </c>
      <c r="F5" s="339">
        <v>450</v>
      </c>
      <c r="G5" s="333" t="s">
        <v>672</v>
      </c>
      <c r="H5" s="333" t="s">
        <v>666</v>
      </c>
      <c r="I5" s="340">
        <v>42430</v>
      </c>
      <c r="J5" s="340">
        <v>42461</v>
      </c>
      <c r="K5" s="340">
        <v>42461</v>
      </c>
      <c r="L5" s="340">
        <v>42491</v>
      </c>
      <c r="M5" s="342" t="s">
        <v>673</v>
      </c>
    </row>
    <row r="6" spans="1:13" ht="60" x14ac:dyDescent="0.3">
      <c r="A6" s="337">
        <v>4</v>
      </c>
      <c r="C6" s="193" t="s">
        <v>577</v>
      </c>
      <c r="D6" s="333" t="s">
        <v>664</v>
      </c>
      <c r="E6" s="333">
        <v>150</v>
      </c>
      <c r="F6" s="339">
        <v>450</v>
      </c>
      <c r="G6" s="333" t="s">
        <v>674</v>
      </c>
      <c r="H6" s="331" t="s">
        <v>675</v>
      </c>
      <c r="I6" s="340">
        <v>42430</v>
      </c>
      <c r="J6" s="340">
        <v>42461</v>
      </c>
      <c r="K6" s="340">
        <v>42491</v>
      </c>
      <c r="L6" s="340">
        <v>42522</v>
      </c>
      <c r="M6" s="342" t="s">
        <v>676</v>
      </c>
    </row>
    <row r="7" spans="1:13" ht="45" x14ac:dyDescent="0.3">
      <c r="A7" s="337">
        <v>5</v>
      </c>
      <c r="C7" s="343" t="s">
        <v>677</v>
      </c>
      <c r="D7" s="333" t="s">
        <v>664</v>
      </c>
      <c r="F7" s="339">
        <v>329</v>
      </c>
      <c r="G7" s="333" t="s">
        <v>678</v>
      </c>
      <c r="H7" s="331" t="s">
        <v>675</v>
      </c>
      <c r="I7" s="340">
        <v>42430</v>
      </c>
      <c r="J7" s="340">
        <v>42461</v>
      </c>
      <c r="K7" s="340">
        <v>42491</v>
      </c>
      <c r="L7" s="340">
        <v>42522</v>
      </c>
      <c r="M7" s="343" t="s">
        <v>679</v>
      </c>
    </row>
  </sheetData>
  <mergeCells count="9">
    <mergeCell ref="G1:G2"/>
    <mergeCell ref="H1:H2"/>
    <mergeCell ref="I1:L1"/>
    <mergeCell ref="A1:A2"/>
    <mergeCell ref="B1:B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Help</vt:lpstr>
      <vt:lpstr>PIP Cost Tab</vt:lpstr>
      <vt:lpstr>Hydromet Calculator</vt:lpstr>
      <vt:lpstr>Guide to Filling Columns</vt:lpstr>
      <vt:lpstr>TimeLine</vt:lpstr>
      <vt:lpstr>PP</vt:lpstr>
      <vt:lpstr>'PIP Cost Tab'!Print_Area</vt:lpstr>
      <vt:lpstr>Help!Print_Titles</vt:lpstr>
      <vt:lpstr>'PIP Cost Tab'!Print_Titles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Anju Gaur</dc:creator>
  <cp:lastModifiedBy>Hitesh Thakur</cp:lastModifiedBy>
  <cp:lastPrinted>2015-09-02T14:05:09Z</cp:lastPrinted>
  <dcterms:created xsi:type="dcterms:W3CDTF">2015-07-14T18:01:09Z</dcterms:created>
  <dcterms:modified xsi:type="dcterms:W3CDTF">2015-09-05T02:01:23Z</dcterms:modified>
</cp:coreProperties>
</file>